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KAREN\CUENTA DE COBRO\CONTRATO 2023\Riesgos\Reporte por procesos\"/>
    </mc:Choice>
  </mc:AlternateContent>
  <bookViews>
    <workbookView xWindow="0" yWindow="0" windowWidth="20490" windowHeight="7455"/>
  </bookViews>
  <sheets>
    <sheet name="Riesgos" sheetId="1" r:id="rId1"/>
    <sheet name="Oportunidade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1" hidden="1">Oportunidades!$A$5:$N$30</definedName>
    <definedName name="_xlnm._FilterDatabase" localSheetId="0" hidden="1">Riesgos!$A$5:$H$6</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7" roundtripDataSignature="AMtx7mi4zxGTFWP/DELU2UBU0DBKbDsI/Q=="/>
    </ext>
  </extLst>
</workbook>
</file>

<file path=xl/calcChain.xml><?xml version="1.0" encoding="utf-8"?>
<calcChain xmlns="http://schemas.openxmlformats.org/spreadsheetml/2006/main">
  <c r="AD7" i="1" l="1"/>
  <c r="K9" i="1"/>
  <c r="K8" i="1"/>
  <c r="I32" i="1"/>
  <c r="I31" i="1"/>
  <c r="I30" i="1"/>
  <c r="I29" i="1"/>
  <c r="I28" i="1"/>
  <c r="I27" i="1"/>
  <c r="I25" i="1"/>
  <c r="I24" i="1"/>
  <c r="I23" i="1"/>
  <c r="I21" i="1"/>
  <c r="I20" i="1"/>
  <c r="I19" i="1"/>
  <c r="I18" i="1"/>
  <c r="I17" i="1"/>
  <c r="I16" i="1"/>
  <c r="I15" i="1"/>
  <c r="I14" i="1"/>
  <c r="F14" i="1"/>
  <c r="F13" i="1"/>
  <c r="F12" i="1"/>
  <c r="I11" i="1"/>
  <c r="F11" i="1"/>
  <c r="I10" i="1"/>
  <c r="F10" i="1"/>
  <c r="S9" i="1"/>
  <c r="O9" i="1"/>
  <c r="N9" i="1"/>
  <c r="M9" i="1"/>
  <c r="I9" i="1"/>
  <c r="F9" i="1"/>
  <c r="S8" i="1"/>
  <c r="I8" i="1"/>
  <c r="F8" i="1"/>
  <c r="S7" i="1"/>
  <c r="I7" i="1"/>
</calcChain>
</file>

<file path=xl/sharedStrings.xml><?xml version="1.0" encoding="utf-8"?>
<sst xmlns="http://schemas.openxmlformats.org/spreadsheetml/2006/main" count="1067" uniqueCount="511">
  <si>
    <t>PLAN DE MANEJO DE RIESGOS Y OPORTUNIDADES</t>
  </si>
  <si>
    <t>VERSIÓN: 5</t>
  </si>
  <si>
    <t>CODIGO: ESDESOPSF043</t>
  </si>
  <si>
    <t>FECHA DE ACTUALIZACIÓN: OCTUBRE 21 DE 2022</t>
  </si>
  <si>
    <t>PÁGINA 1 DE 1</t>
  </si>
  <si>
    <t>No.</t>
  </si>
  <si>
    <t>PROCESO</t>
  </si>
  <si>
    <t>DESCRIPCIÓN DEL OBJETIVO SELECCIONADO</t>
  </si>
  <si>
    <t>TIPO DE RIESGO</t>
  </si>
  <si>
    <t>CLASIFICACIÓN DEL RIESGO</t>
  </si>
  <si>
    <t>ACTIVO DE INFORMACIÓN</t>
  </si>
  <si>
    <t xml:space="preserve">DESCRIPCIÓN DEL RIESGO </t>
  </si>
  <si>
    <t xml:space="preserve">EL RIESGO SE MATERIALIZO </t>
  </si>
  <si>
    <t>ELEMENTOS POSIBLEMENTE AFECTADOS</t>
  </si>
  <si>
    <t>CAUSAS</t>
  </si>
  <si>
    <t>CONSECUENCIAS</t>
  </si>
  <si>
    <t>ANÁLISIS
(ANTES DE CONTROLES)</t>
  </si>
  <si>
    <t>ACTIVIDADES DE CONTROL FRENTE A LA PROBABILIDAD</t>
  </si>
  <si>
    <t>SEGUIMIENTO  A LOS CONTROLES</t>
  </si>
  <si>
    <t>SEGUIMIENTO OFICINA ASESORA DE PLANEACION Y SISTEMAS</t>
  </si>
  <si>
    <t>ACTIVIDADES DE CONTROL FRENTE AL IMPACTO</t>
  </si>
  <si>
    <t>VALORACIÓN
(DESPUÉS DE CONTROLES)</t>
  </si>
  <si>
    <t>ACCIONES DE TRATAMIENTO</t>
  </si>
  <si>
    <t>SEGUIMIENTO  A LAS ACCIONES DE TRATAMIENTO</t>
  </si>
  <si>
    <t>OBJETIVO ESTRATÉGICO</t>
  </si>
  <si>
    <t>OBJETIVO DEL PROCESO</t>
  </si>
  <si>
    <t>TRÁMITES Y OPA'S</t>
  </si>
  <si>
    <t>OTROS PROCESOS DEL SISTEMA INTEGRADO DE GESTIÓN POSIBLEMENTE AFECTADOS</t>
  </si>
  <si>
    <t>INTERNAS</t>
  </si>
  <si>
    <t>EXTERNAS</t>
  </si>
  <si>
    <t>PROBABILIDAD</t>
  </si>
  <si>
    <t>IMPACTO</t>
  </si>
  <si>
    <t>VALORACIÓN</t>
  </si>
  <si>
    <t>SEGUIMIENTO POR PARTE DEL PROCESO</t>
  </si>
  <si>
    <t>% DE AVANCE</t>
  </si>
  <si>
    <t>TRATAMIENTO</t>
  </si>
  <si>
    <t>PRODUCTO</t>
  </si>
  <si>
    <t>FECHA INICIO</t>
  </si>
  <si>
    <t>FECHA FIN</t>
  </si>
  <si>
    <t xml:space="preserve">Codigo </t>
  </si>
  <si>
    <t>Fecha</t>
  </si>
  <si>
    <t>Proceso</t>
  </si>
  <si>
    <t>Oportunidad</t>
  </si>
  <si>
    <t>Fuente</t>
  </si>
  <si>
    <t>Subsistema de Gestión</t>
  </si>
  <si>
    <t>Acción de Mejora</t>
  </si>
  <si>
    <t>Producto</t>
  </si>
  <si>
    <t>Responsable</t>
  </si>
  <si>
    <t xml:space="preserve">Fecha Inicio </t>
  </si>
  <si>
    <t>Fecha Fin</t>
  </si>
  <si>
    <t>Plan institucional asociado</t>
  </si>
  <si>
    <t>SEGUIMIENTO  A LAS ACCIONES DE MEJORA</t>
  </si>
  <si>
    <t>MEDICIÓN Y MEJORA</t>
  </si>
  <si>
    <t>X</t>
  </si>
  <si>
    <t>Analizar y suministrar la información sobre el desempeño institucional y del sistema integrado de gestión a
través del informe ejecutivo de revisión por la dirección, para evaluar su eficacia, eficiencia y efectividad que
permita tomar acciones para el mejoramiento continuo del sistema y el aumento de la satisfacción de los
usuarios.</t>
  </si>
  <si>
    <t>Riesgo de Gestión</t>
  </si>
  <si>
    <t>Ejecución y administración de procesos</t>
  </si>
  <si>
    <t>N.A.</t>
  </si>
  <si>
    <t>NO</t>
  </si>
  <si>
    <t xml:space="preserve">--- Ningún Trámite y Procedimiento Administrativo
</t>
  </si>
  <si>
    <t xml:space="preserve">Alta rotación de personal en la Oficina Asesora de Planeación
Falencia en las actividades para el fomento de la cultura de la medición de la gestión como herramienta de mejora.
Falta de infraestructura tecnológica de información requerida para el adecuado seguimiento y medición del desempeño institucional y del sistema integrado de gestión.
Falta de conocimiento, cultura e interés por parte de los funcionarios y/ contratistas en la implementación del sistema integrado de gestión.
Desarticulación de los criterios y pertinencia en los Indicadores de Gestión 
</t>
  </si>
  <si>
    <t xml:space="preserve">Cambios de la normatividad 
</t>
  </si>
  <si>
    <t xml:space="preserve">No se utilizan los resultados de los  indicadores establecidos en cada proceso como herramienta para la gestión de la mejora y Toma de Decisiones.
Inoportunidad en la presentación de los Informes de Gestión
Afectación de la imagen institucional
</t>
  </si>
  <si>
    <t>Muy baja 20%</t>
  </si>
  <si>
    <t>Menor 40%</t>
  </si>
  <si>
    <t>Baja</t>
  </si>
  <si>
    <t xml:space="preserve">Afectación de la Imagen Institucional
Sanciones por parte de los entes de control
</t>
  </si>
  <si>
    <t>Baja 40%</t>
  </si>
  <si>
    <t>Mayor 80%</t>
  </si>
  <si>
    <t>Alta</t>
  </si>
  <si>
    <t>DIRECCIONAMIENTO ESTRATÉGICO</t>
  </si>
  <si>
    <t>Formular la planeación estratégica, políticas, objetivos, lineamientos, estrategia, planes y suministrar los recursos a través actos administrativos, para lograr el cumplimiento de la misión, visión y mejoramiento institucional.</t>
  </si>
  <si>
    <t>Moderado 60%</t>
  </si>
  <si>
    <t>Moderada</t>
  </si>
  <si>
    <t xml:space="preserve">Falta de lineamientos claros por parte de los  Ministerios para el trámite de vigencias futuras
</t>
  </si>
  <si>
    <t xml:space="preserve">Sanciones 
Investigaciones
Afectación a la imagen institucional
Reprocesos en la entidad
Proyecciones Inadecuadas
</t>
  </si>
  <si>
    <t>Catastrófico 100%</t>
  </si>
  <si>
    <t>Extrema</t>
  </si>
  <si>
    <t xml:space="preserve">Solicitud y seguimiento porparte de la Oficina Asesora de Planeación y Sistemas de las necesidades de bienes y servicios para vigencias futuras
Informar a los procesos el estado de los saldos presupuestales y/o disponibilidad de la asignación presupuestal para la siguiente vigencia de los bienes y servicios solicitados
</t>
  </si>
  <si>
    <t xml:space="preserve">Desconocimiento normativo relacionado con el manejo de residuos
Inadecuada valoración del Aspecto Ambiental
</t>
  </si>
  <si>
    <t xml:space="preserve">Cambios Normativos
</t>
  </si>
  <si>
    <t xml:space="preserve">Afectación de la Imagen Institucional
Sanciones de la Autoridad Ambiental
</t>
  </si>
  <si>
    <t>Media 60%</t>
  </si>
  <si>
    <t xml:space="preserve">Valoración de aspectos e impactos ambientales
Seguimiento a la generación de los residuos 
Revisión de la normatividad Ambiental Vigente
</t>
  </si>
  <si>
    <t>Gestionar los aspectos e impactos ambientales significativos en un 90% a través de la implementación de actividades encaminadas a la gestión adecuada de los recursos naturales y el cuidado del Medio Ambiente, cumpliendo la normatividad vigente para las vigencias 2022 y 2023.</t>
  </si>
  <si>
    <t>NA</t>
  </si>
  <si>
    <t xml:space="preserve">Desconocimiento normativo relacionado a los criterios ambientales aplicado a los proveedores contratados externamente 
</t>
  </si>
  <si>
    <t>Cambios Normativos</t>
  </si>
  <si>
    <t>No hay controles establecidos en este momento</t>
  </si>
  <si>
    <t>Verificar en el Comité Institucional de Gestión y Desempeño, la pertinencia de las actividades definidas en Plan Institucional de Gestión Ambiental -PIGA</t>
  </si>
  <si>
    <t xml:space="preserve">GESTIÓN TICS </t>
  </si>
  <si>
    <t>Fallas tecnológicas</t>
  </si>
  <si>
    <t xml:space="preserve">--- Todos los Trámites y Procedimientos Administrativos
</t>
  </si>
  <si>
    <t xml:space="preserve">Falta de capacitación y conocimiento especializado del personal a cargo de la Mesa de ayuda y apoyo tecnológico especializado para los equipos y funcionarios de la entidad, generando demora en la prestación de servicios tecnológicos entregados a través de la mesa de ayuda
Falta de soporte técnico especializado para las herramientas tecnológicas de la entidad.
Insuficientes recursos financieros para adquirir aplicativos y sistemas de información que respondan a las necesidades de los procesos de la entidad y que garanticen la privacidad, seguridad de la información y seguridad digital de la entidad
Falta de infraestructura tecnológica para garantizar la continuidad del negocio frente a una situación adversa.
Falta de gestión del cambio y cultura organizacional
Falta de actualización de la infraestructura tecnológica (servidores, equipos de computo, redes) de la entidad para la estabilidad del hardware y software de la entidad
</t>
  </si>
  <si>
    <t>Muy Alta 100%</t>
  </si>
  <si>
    <t>SERVICIOS ADMINISTRATIVOS</t>
  </si>
  <si>
    <t xml:space="preserve">Efectuar el tramite de adquisición, administración y suministro de bienes y servicios; custodia y aseguramiento
de los mismos, para garantizar los requerimientos de los procesos que contribuyan al logro de la misión
institucional de la entidad
</t>
  </si>
  <si>
    <t xml:space="preserve">No contamos con un Comité evaluador de Bienes
Desactualización de la base de datos de las cuentas personales
El modulo de  bienes inmuebles se encuentra obsoleto
No se cuenta con personal idóneo, calificado, responsable y con continuidad permanente para el control de inventario de bienes devolutivos.
</t>
  </si>
  <si>
    <t xml:space="preserve">Cambio de Normatividad (políticas en el manejo de activos en el estado)
</t>
  </si>
  <si>
    <t xml:space="preserve">Sanciones disciplinarias, fiscales y penales
Afectación de la Imagen Institucional
</t>
  </si>
  <si>
    <t xml:space="preserve">Política de austeridad en el gasto publico por parte del gobierno nacional.
</t>
  </si>
  <si>
    <t xml:space="preserve">Intervención por parte de un ente de control u otro ente regulador
Sanciones Disciplinarias, Fiscales y Penales
Afectación de la propiedad, planta y equipo de la entidad
Hallazgos e investigaciones
</t>
  </si>
  <si>
    <t xml:space="preserve">SEGUIMIENTO Y EVALUACIÓN INDEPENDIENTE </t>
  </si>
  <si>
    <t>Evaluar de forma independiente la gestión de los procesos determinando su grado de eficiencia, eficacia y
efectividad con el fin de generar recomendaciones para la toma de decisiones, el mantenimiento y la mejora
continua del SIG.</t>
  </si>
  <si>
    <t xml:space="preserve">
</t>
  </si>
  <si>
    <t xml:space="preserve">El Responsable del proceso de Seguimiento y Evaluación Independiente realiza el Reporte Semestral del Indicador Porcentaje ejecución de Informes de Ley del Plan de Auditorias Independiente con el fin de verificar el cumplimiento de los Informes de Ley
</t>
  </si>
  <si>
    <t>GESTIÓN FINANCIERA</t>
  </si>
  <si>
    <t>Administrar con sujeción a las disposiciones legales, los recursos de la entidad y proveer información
financiera, contable y oportuna para la toma de decisiones.</t>
  </si>
  <si>
    <t xml:space="preserve">--- Ningún Trámite
</t>
  </si>
  <si>
    <t xml:space="preserve">Demandas y demás acciones jurídicas
Detrimento de la imagen de la entidad ante sus grupos de valor
 I n v e s t i g a c i o n e s disciplinarias, Fiscales y Penales
Perdida de recursos
</t>
  </si>
  <si>
    <t>Actualización del manual de políticas contables 
De manera trimestral,  se realizan las  Conciliaciones entre procesos</t>
  </si>
  <si>
    <t>GESTIÓN DE PRESTACIONES ECONÓMICAS</t>
  </si>
  <si>
    <t>Reconocer y ordenar el pago oportuno de las prestaciones económicas a que tenga derecho nuestros
usuarios, conforme a las normas legales y convencionales y procedimientos establecidos.</t>
  </si>
  <si>
    <t>Usuarios, productos y prácticas</t>
  </si>
  <si>
    <t xml:space="preserve">RECONOCIMIENTO AUXILIO FUNERARIO
SUSTITUCION PENSIONAL A PADRES DEL CAUSANTE
SUSTITUCION PENSIONAL A HIJO(A) INVALIDO (A)
SUSTITUCION PENSIONAL POST MORTEM
</t>
  </si>
  <si>
    <t xml:space="preserve"> Depender del archivo general, secretaria general y atención al ciudadano para resolver ciertos trámites del proceso
 No existe mecanismo de control adecuado para el ingreso de los usuarios externos al proceso.
 Contestar extemporáneamente los tramites y solicitudes de los usuarios
</t>
  </si>
  <si>
    <t xml:space="preserve">
sanciones disciplinarias y/o sanciones judiciales
Presiones sociales por parte de grupos, asociaciones, entre otros.
Detrimento Patrimonial 
</t>
  </si>
  <si>
    <t>Alta 80%</t>
  </si>
  <si>
    <t xml:space="preserve">EL FUNCIONARIO O CONTRATISTA ASIGNADO DEL PROCESO DE PRESTACIONES ECONOMICAS, CADA TRIMESTRE CONTROLAR LOS TIEMPOS DE LOS TRAMITES QUE SE LE ASIGNAN A LOS FUNCIONARIOS SUSTANCIADORES, MEDIANTE LA PRESENTACION DE INFORMES. EN CASO DE ENCONTRAR INCUMPLIMIENTO EN LOS TIEMPOS DE RESPUESTA A LOS TRAMITES, NOTIFICA AL SUSTANCIADOR VIA CORREO ELECTRONICO LA DEMORA CON EL FIN DE DAR CUMPLIMIENTO EN LOS TERMINOS LEGALES. 
EL FUNCIONARIO O CONTRATISTA ASIGNADO DEL PROCESO DE PRESTACIONES ECONOMICAS, DE FORMA ANUAL, REALIZA UNA SOCIALIZACIÓN SOBRE SANCIONES DISCIPLINARIAS FRENTE AL MANEJO INADECUADO DE LOS TRÁMITES. EN CASO DE FALTAR PERSONAL EN SOCIALIZARSE SE LE ENVIARA LA PRESENTACIÓN PARA SU REVISIÓN.
</t>
  </si>
  <si>
    <t>PENSIÓN SANCIÓN O PENSION PROPORCIONAL
SUSTITUCION PRORROGA POR ESTUDIO
SUSTITUCION PENSIONAL A PADRES DEL CAUSANTE
SUSTITUCION PENSIONAL A HIJO(A) INVALIDO (A)
SUSTITUCION PENSIONAL POST MORTEM
SUSTITUCION PENSIONAL DE LA LEY 1208/2008</t>
  </si>
  <si>
    <t xml:space="preserve">Cambios en la normatividad
</t>
  </si>
  <si>
    <t xml:space="preserve">Afectación de la Imagen Institucional
Sanciones disciplinarias y fiscales
Detrimento Patrimonial 
</t>
  </si>
  <si>
    <t xml:space="preserve">REALIZAR EL ESTUDIO JURIDICO PARA EL RECONOCIMIENTO DE LAS PRESTACIONES ECONÓMICAS
SOCIALIZACIÓN FRENTE A LOS CAMBIOS DE NORMATIVIDAD LEGAL Y CAMBIOS PROCEDIMENTALES 
</t>
  </si>
  <si>
    <t>GESTIÓN DE TALENTO HUMANO</t>
  </si>
  <si>
    <t>Proporcionar el talento humano con las competencias requeridas para el cumplimiento de los objetivos y
funciones de la entidad, mediante el diseño, la ejecución y la evaluación de los planes de inducción,
capacitación, bienestar social y sistema de seguridad y salud en el trabajo de acuerdo con las necesidades y
las normas establecidas; así mismo, atender con oportunidad sus derechos en materia laboral y prestacional.</t>
  </si>
  <si>
    <t>EMISIÓN DE BONO PENSIONAL   
CERTIFICADOS DE PENSION
RESPUESTA A DERECHO DE PETICION
ATENCIÓN A TRAMITES
INDEMNIZACION SUSTITUTIVA PENSION DE VEJEZ
RELIQUIDACIÓN O INDEXACIÓN DE PENSIONES</t>
  </si>
  <si>
    <t xml:space="preserve">Inoportunidad en la entrega de la información
Sanciones disciplinarias 
En caso de encontrarse o detectarse alguna falencia enlos pagos realizados, la entidad debe incurrir en el pago y reconocimiento de intereses moratorios 
Afectación de la Imagen Institucional
</t>
  </si>
  <si>
    <t xml:space="preserve">Implementar un plan de contingencia que permita contar con la información digital, correspondiente a las nóminas e historia laborales de las vigencias 1992 al 2009
Implementar un plan de trabajo con el propósito de digitalizar los documentos que se encuentren archivados en las historias laborales
</t>
  </si>
  <si>
    <t>Promover la seguridad y salud de los colaboradores en un 100% por medio acciones que busquen gestionar los accidentes y las enfermedades laborales</t>
  </si>
  <si>
    <t>Relaciones Laborales</t>
  </si>
  <si>
    <t>Todos los tramites y opas</t>
  </si>
  <si>
    <t>Alto 80%</t>
  </si>
  <si>
    <t>Alto</t>
  </si>
  <si>
    <t>GESTIÓN DOCUMENTAL</t>
  </si>
  <si>
    <t>Facilitar la administración y conservación de la documentación producida y recibida por el fps fcn en sus
distintas fases de archivo: de gestión, central e histórico, a través de actividades administrativas y técnicas
orientadas a su planificación, manejo; organización y control.</t>
  </si>
  <si>
    <t xml:space="preserve">Demandas y demás acciones jurídicas
Detrimento de la imagen de la entidad ante sus grupos de valor
 I n v e s t i g a c i o n e s disciplinarias, Fiscales y Penales
</t>
  </si>
  <si>
    <t xml:space="preserve">Desconocimiento de los servidores públicos del FPS FNC en los temas de Gestión Documental 
Incumplimiento en la implementación de los instrumentos archivísticos
</t>
  </si>
  <si>
    <t xml:space="preserve">Sanciones Pecuniarias y penales
Afectación de la imagen institucional
Insatisfacción de los Usuarios Internos y externos
</t>
  </si>
  <si>
    <t>GESTIÓN DE BIENES TRANSFERIDOS</t>
  </si>
  <si>
    <t xml:space="preserve">Administrar y comercializar los bienes transferidos por los extintos ferrocarriles nacionales de Colombia
</t>
  </si>
  <si>
    <t>Daños a activos fijos/eventos externos</t>
  </si>
  <si>
    <t xml:space="preserve">Falta de presupuesto  para el saneamiento administrativo y Jurídico de los bienes. 
No contamos con un sistema o programa para la administración financiera de los Bienes inmuebles.
Falta de un equipo de trabajo idóneo, estable y permanente, para el saneamiento de bienes inmuebles. 
</t>
  </si>
  <si>
    <t xml:space="preserve">Cambio de Normatividad (políticas en el manejo de activos en el estado)
Ocupación de hecho de los inmuebles (Invasión).
</t>
  </si>
  <si>
    <t xml:space="preserve">
No se puede llevar un control detallado de cada inmueble y no se podría clasificar de acuerdo a  las normas NIIF.
No se podría realizar saneamiento de los bienes inmuebles.
Sanciones por incumplimiento en la normatividad vigente, de tipo disciplinarias y administrativas, Hallazgos por los entes de control.
Impide la comercialización, arrendamiento y/o dar en comodato, de igual forma desgaste administrativo y judicial.
</t>
  </si>
  <si>
    <t>GESTION DE SERVICIOS DE SALUD</t>
  </si>
  <si>
    <t xml:space="preserve">Garantizar la prestación de los servicios de salud a todos los usuarios en términos de oportunidad, calidad
y eficiencia y soportados en la normatividad aplicable.
</t>
  </si>
  <si>
    <t xml:space="preserve">Riesgo de Gestión </t>
  </si>
  <si>
    <t>Cumplimiento</t>
  </si>
  <si>
    <t>Inoportuna atención de necesidades o requerimientos Por demoras en el envió de información por parte de los contratistas de servicios de salud (IPS)</t>
  </si>
  <si>
    <t>Dependencia del envió de información  por parte de los prestadores que puede generar incumplimientos e imposición de sanciones
Por la naturaleza del Fondo como Entidad Pública del Orden Nacional se dificulta el proceso de cumplimiento de todas las funciones del aseguramiento</t>
  </si>
  <si>
    <t>Normatividad cambiante que no tiene en cuenta las particularidades del Fondo como Entidad Adaptada</t>
  </si>
  <si>
    <t>Envió de información incorrecta o extemporánea a Entes de Control, con riesgo de sanción
Dificultad del proceso con las funciones del aseguramiento, inconformidades por parte de los usuarios y sanciones por Entes de Control
Dificultad del proceso en el cumplimiento de todas las funciones del aseguramiento</t>
  </si>
  <si>
    <t>Posible (3)</t>
  </si>
  <si>
    <t>Menor (2)</t>
  </si>
  <si>
    <t>Definir cronograma de reporte de información por parte de los contratistas y seguimiento por parte de los responsables del Fondo a cargo de contratistas deservicios de salud
Reunión de retroalimentación de calidad y oportunidad de entrega de información con contratistas</t>
  </si>
  <si>
    <t>ATENCIÓN AL CIUDADANO</t>
  </si>
  <si>
    <t>Gestionar de forma oportuna y veraz la información solicitada por los usuarios, orientándolos en la realización
de los trámites y servicios que presta la entidad con el fin de satisfacer las necesidades de los ciudadanos.</t>
  </si>
  <si>
    <t xml:space="preserve">Falta de oportunidad  en las respuestas de las PQRSD a nivel nacional 
Falta de actualización de  un aplicativo para dar seguimiento a las PQRD
Falta de control en la gestión de las  PQRSD a nivel nacional 
</t>
  </si>
  <si>
    <t xml:space="preserve">Sanciones a la Entidad
Riesgo de salud de los usuarios del fondo
Insatisfacción del usuario
Incremento En El Número De Pqrsd A Nivel Nacional Supersalud
</t>
  </si>
  <si>
    <t xml:space="preserve">Llevar un registro de las PQRSD en una base de datos de Excel para tener el control de las mismas
</t>
  </si>
  <si>
    <t xml:space="preserve">Fallas en el aplicativo ORFEO
Falta de actualización del estado de los requerimientos en el Sistema de Correspondencia - Orfeo por parte de los procesos de la entidad
Falta de capacitación al personal de atención al usuario
Alta rotación de personal
</t>
  </si>
  <si>
    <t xml:space="preserve">
Capacitación o socialización en atención al usuario
Trimestralmente se genera un informe que muestra la satisfacción al ciudadano frente a la orientación brindada a traves de los canales de comunicación habilitados
</t>
  </si>
  <si>
    <t>GESTIÓN DE COBRO</t>
  </si>
  <si>
    <t>Gestionar el recaudo de obligaciones creadas a favor y en contra de la nación, producto de las entidades liquidadas del sector salud o aquellas entidades fusionadas, transformadas y/o asignadas a la entidad por el gobierno nacional, dada su naturaleza y conveniencia</t>
  </si>
  <si>
    <t xml:space="preserve">RECONOCIMIENTO CUOTA PARTE PENSIONAL
PENSION DE VEJEZ O DE JUBILACION 
RESPUESTA A DERECHO DE PETICION
</t>
  </si>
  <si>
    <t xml:space="preserve">PROCEDIMIENTOS SIN ACTUALIZACIÓN
FALTA DE RESPUESTA OPORTUNA DE LAS PETICIONES PRESENTADAS POR LOS USUARIOS EN GESTIÓN DE COBRO
FALTA DE INSUMOS PARA DAR RESPUESTA DE FONDO A LAS PETICIONES
FALTA DE EFECTIVIDAD DE LAS POLÍTICAS PARA LA INICIACIÓN DE ACUERDOS DE PAGO EN LA ETAPA COBRO PERSUASIVO
FALTA DE ACTUALIZACIÓN Y DIGITALIZACIÓN DE LOS EXPEDIENTES EN ETAPA PERSUASIVA Y COACTIVA FPS
FALTA DE DOCUMENTACION QUE CONSTITUYE EL TÍTULO EJECUTIVO COMPLEJO SOPORTE PARA EL PAGO Y COBRO (CIRCULAR CONJUNTA 069 DE 2008 ARTÍCULO 2º)
Falta de identificación del proceso al cual pertenece el recurso recaudado 
</t>
  </si>
  <si>
    <t xml:space="preserve">RENUENCIA EN EL PAGO DE LAS OBLIGACIONES A FAVOR DEL FPS-FNC POR PARTE DE LOS DEUDORES EN LAS ETAPAS DE GESTIÓN DE COBRO.
</t>
  </si>
  <si>
    <t xml:space="preserve">
Imposibilidad de adelantar la gestión de cobro sin que se haya constituido el título ejecutivo complejo 
Se disminuye la probabilidad del recaudo en etapa persuasiva 
</t>
  </si>
  <si>
    <t>Leve 20%</t>
  </si>
  <si>
    <t xml:space="preserve">Valida y envia citaciones a los deudores sobre los cuales no se logró recaudo en etapa de cartera con el fin invitarlos a que paguen la deuda o se suscriban acuerdos de pago. Evidencia: Citaciones
Verifca y realiza seguimiento mensual a los términos otorgados al deudor para el pago de la obligación o suscripción del acuerdo de pago.
Evidencia: base general gestión cobro persuasivo"
</t>
  </si>
  <si>
    <t>Gestionar el recaudo de obligaciones creadas a favor y en contra de la nación, producto de las entidades
liquidadas del sector salud o aquellas entidades fusionadas, transformadas y/o asignadas a la entidad por el
gobierno nacional, dada su naturaleza y conveniencia</t>
  </si>
  <si>
    <t xml:space="preserve">FALTA DE HERRAMIENTAS DE CONTROL Y SEGUIMIENTO DE LOS PROCESOS CONCURSALES
</t>
  </si>
  <si>
    <t xml:space="preserve">RENUENCIA EN EL PAGO DE LAS OBLIGACIONES A FAVOR DEL FPS-FNC POR PARTE DE LOS DEUDORES EN LAS ETAPAS DE GESTIÓN DE COBRO.
INSOLVENCIA DE LOS DEUDORES POR ENCONTRARSE INMERSOS EN PROCESOS CONCURSALES.
Falta de unificación de la publicidad de las entidades que ingresan en procesos concursales, toda vez que, dependiendo de la superintendencia de su rama, o la naturaleza jurídica de la persona moral o natural, se surte la publicidad en diferentes medios,  plataformas o periódicos que dificulta la consulta dada la gran cantidad de deudores.
</t>
  </si>
  <si>
    <t xml:space="preserve">Se aumenta la posibilidad de no ser reconocidos en forma oportuna como acreedores
Se disminuye la probabilidad del recaudo y puede presentarse el no pago definitivo de las acreencias a favor de la Entidad
Afectación de la Imagen Institucional
Sanciones disciplinarias y/o fiscales
</t>
  </si>
  <si>
    <t xml:space="preserve">
1. Validar en las páginas dela Superintendencia de Sociedades, los deudores que ingresan en insolvencia para verificar si los mismos hacen parte de la cartera del FPS-FNC.  Evidencia: Matriz de Avisos baranda virtual
</t>
  </si>
  <si>
    <t xml:space="preserve">RECONOCIMIENTO CUOTA PARTE PENSIONAL
PENSION DE VEJEZ O DE JUBILACION 
</t>
  </si>
  <si>
    <t xml:space="preserve">FALTA DE ACTUALIZACIÓN Y DIGITALIZACIÓN DE LOS EXPEDIENTES EN ETAPA PERSUASIVA Y COACTIVA FPS
FALTA DE INSUMOS PARA DAR RESPUESTA DE FONDO A LAS PETICIONES
FALTA DE RESPUESTA OPORTUNA DE LAS PETICIONES PRESENTADAS POR LOS USUARIOS EN GESTIÓN DE COBRO
</t>
  </si>
  <si>
    <t xml:space="preserve">AFECTACIÓN DE LA CONTINUIDAD DE LAS ACTIVIDADES DEL PROCESO GESTIÓN DE COBRO POR LA EMERGENCIA SANITARIA COVID-19
</t>
  </si>
  <si>
    <t xml:space="preserve">Atención inoportuna a las peticiones de usuarios o terceros interesados
Acciones de tutelas en contra de la Entidad
Imposibilidad de emitir respuestas de Fondo a las peticiones de  los usuarios o terceros interesados, por depender de insumos que se encuentran otras dependencias de la entidad
Imposición de sanciones a la Entidad
</t>
  </si>
  <si>
    <t xml:space="preserve">Revisar con oportunidad el reparto de las peticiones y/o requerimientos para dar respuesta en los términos regulados en la ley. Evidencia: Base PQRS
Validar oportunamente los insumos necesarios  de las áreas misionales y de apoyo de la entidad, con el fin de brindar respuesta oportuna a los ciudadanos. Evidencia: Base de memorandos y Base de solicitudes de liquidaciones.
</t>
  </si>
  <si>
    <t xml:space="preserve">PENSION DE VEJEZ O DE JUBILACION 
RELIQUIDACIÓN O INDEXACIÓN DE PENSIONES
EMISIÓN DE BONO PENSIONAL   
</t>
  </si>
  <si>
    <t xml:space="preserve">FALTA DE RESPUESTA OPORTUNA DE LAS PETICIONES PRESENTADAS POR LOS USUARIOS EN GESTIÓN DE COBRO
PROCEDIMIENTOS SIN ACTUALIZACIÓN
FALTA DE REALIZACIÓN DE PROCESO CONCILIATORIO DE LOS VALORES REGISTRADOS EN CADA UNO DE LOS PROCESOS DE COBRO COACTIVO Y LOS REGISTRADOS EN EL GIT CONTABILIDAD
</t>
  </si>
  <si>
    <t xml:space="preserve">LA NO MATERILIZACION DE LAS MEDIDAS CAUTELARES, DEBIDO A QUE LA MAYORIA DE LAS CUENTAS SON DE RECURSOS INEMBARGABLES O POR FALTA DE RECURSOS EN LAS CUENTAS DE LOS DEUDORES
INTERPOSICION DEL MEDIO DE CONTROL DE NULIDAD Y RESTABLECIMIENTO DEL DERECHO EN LOS PROCESOS EN ETAPAS DE COBRO, ANTE LA JURISDICCION CONTENCIOSA ADMINISTRATIVA
PROCEDENCIA DE LA REVOCATORIA DIRECTA DE LOS ACTOS ADMINISTRATIVOS DENTRO DE LAS ETAPAS DE GESTION DE COBRO
DETRIMENTO PATRIMONIAL POR OPERAR LA PRESCRIPCIÓN POR PARTE DE LAS ENTIDADES DEUDORAS
AFECTACIÓN DE LA CONTINUIDAD DE LAS ACTIVIDADES DEL PROCESO GESTIÓN DE COBRO POR LA EMERGENCIA SANITARIA COVID-19
</t>
  </si>
  <si>
    <t xml:space="preserve">Afectación de recursos que hacen parte del Sistema de Seguridad Social Integral
Hallazgos Administrativos, disciplinarios y fiscales contra la Entidad por el no cumplimiento de la conciliación 
Inadecuada transmisión del conocimiento en Gestión de Cobro para garantizar la continuidad de la labor adecuada del proceso gestión de cobro en los funcionarios y contratistas que asuman estas funciones 
Los bienes muebles de algunos deudores son inembargables ya sea por hacer parte del Sistema General de Participaciones u otra naturaleza de inembargabilidad
Suspensión de los procesos de cobro 
Devolución de los títulos recaudados y no imputadas al estado de cuenta de la obligación 
Imposibilidad de continuar las etapas del proceso gestión de cobro
Incumplimiento en las metas de recaudo proyectadas por la Entidad para la vigencia por suspensión de los términos de los procesos de cobro coactivo 
</t>
  </si>
  <si>
    <t>extrema</t>
  </si>
  <si>
    <t xml:space="preserve">Validar los procesos de cobro coactivo que tengan debidamente ejecutoriadas sus etapas  para decretar medidas cautelares. Evidencia: Base de Autos - Cobro coactivo
</t>
  </si>
  <si>
    <t>ASISTENCIA JURIDICA</t>
  </si>
  <si>
    <t>Asistir jurídicamente a la entidad con el objeto de asesorar su gestión, garantizar la defensa, la adecuada
gestión y auto regulación, así como la adquisición de bienes y servicios requeridos por los procesos para el
desarrollo de sus funciones</t>
  </si>
  <si>
    <t>Posibilidad de pérdida económica y reputacional  por sanciones de entes de control, despachos judiciales y quejas de los usuarios debido al incumplimiento en la oportunidad y calidad de respuesta frente a sus requerimientos y solicitudes</t>
  </si>
  <si>
    <t xml:space="preserve">NUMEROSOS TRÁMITES ADICIONALES INTERNOS QUE NO ESTÁN CONTEMPLADOS EN LA NORMATIVIDAD 
FALTA DE COLABORACIÓN TRANSVERSAL POR PARTE DE ALGUNOS DE LOS PROCESOS MISIONALES Y DE APOYO, PARA RECIBIR EL INSUMO  REQUERIDO PARA DAR RESPUESTA OPORTUNA A LOS REQUERIMIENTOS DE LOS ENTES DE CONTROL, DESPACHOS JUDICIALES Y USUARIOS
FALTA DE CREACIÓN DE EXPEDIENTES VIRTUALES DE LA TOTALIDAD DE LOS PROCESOS DE APOYO Y MISIONALES
CONSTANTE ROTACIÓN DEL PERSONAL
 EQUIPOS TECNOLÓGICOS OBSOLETOS (IMPRESORA, SCANER, COMPUTADORES)
</t>
  </si>
  <si>
    <t xml:space="preserve">AUMENTO EN EL NÚMERO DE PROCESOS INICIADOS EN CONTRA DEL FPS-FNC
NUMEROSOS ORDENES DE EMBARGOS JUDICIALES CON OCASIÓN DEL NO PAGO DE SENTENCIAS JUDICIALES 
MULTAS POR PARTE DE LOS ENTES DE CONTROL
CAMBIO DE NORMATIVIDAD Y CRITERIO DE LOS JUECES
EMERGENCIA SANITARIA COVID-19 
</t>
  </si>
  <si>
    <t xml:space="preserve">ENTORPECER LA PRODUCTIVIDAD LAS OBLIGACIONES ASIGNADAS AL PERSONAL 
INCUMPLIMIENTO EN LAS RESPUESTAS DE LOS REQUERIMIENTOS
DILACIÓN EN TERMINOS DE RESPUESTA DE LAS ACCIONES CONTITUCIONALES INTERPUESTAS ANTE EL FPS-FNC
PÉRDIDA DE LA CURVA DE APRENDIZAJE
AUMENTO DE MEDIDAS CAUTELARES SOBRE LOS BIENES EL FPS-FNC
ALLAZGOS POR PARTE DE LOS ENTES DE CONTROL 
PUEDE GENERARSE DETRIMENTO EN EL PATRIMONIO DE LA ENTIDAD
DESGASTE EN LOS TRÁMITES DEL PROCESO
RETRASO EN EL CUMPLIMIENTO DEL OBJETIVO DEL PROCESO
</t>
  </si>
  <si>
    <t>media 60%</t>
  </si>
  <si>
    <t xml:space="preserve">REALIZAR VALORACIÓN DE LA VIABILIDAD DE LOS PROCESOS JUDICIALES QUE SE PRESENTAN AL INTERIOR DE LA ENTIDAD
 VERIFICAR LA IDONEIDAD DESDE EL PROCESO DE CONTRATACIÓN 
REALIZAR LA DEBIDA DEFENSA DE LAS ACCIONES DE TUTELA INTERPUESTAS CONTRA EL FPS-FNC
REALIZAR LA DEBIDA DEFENSA DE LA ENTIDAD EN LOS PROCESOS ADMINISTRATIVOS SANCIONATORIOS ADELANTADOS POR LA SUPERINTENDENCIA NACIONAL DE SALUD
</t>
  </si>
  <si>
    <t xml:space="preserve">Posibilidad de pérdida económica y reputacional por  sanciones de entes de control y quejas de los usuarios externos y veedurías debido al incumpliento de los principios de publicidad y transparencia que rigen la contratación estatal </t>
  </si>
  <si>
    <t xml:space="preserve"> EQUIPOS TECNOLÓGICOS OBSOLETOS (IMPRESORA, SCANER, COMPUTADORES)
FALTA DE SEGUIMIENTO A LA PUBLICACIÓN EN SECOP 
</t>
  </si>
  <si>
    <t xml:space="preserve">CAMBIO DE NORMATIVIDAD 
 EMERGENCIA SANITARIA COVID-19 
INDISPONIBILIDAD DE LA PLATAFORMA DE COLOMBIA COMPRA EFICIENTE 
</t>
  </si>
  <si>
    <t xml:space="preserve">INCUMPLIMIENTO EN LA PUBLICACIÓN DE LOS PROCESOS CONTRACTUALES EN EL SECOP II , EN LOS TÉRMINOS LEGALES, POR FALLAS EN EL EQUIPO TECNOLÓGICO
MULTAS POR INCUMPLIMIENTO NORMATIVO Y QUEJAS DE LOS USUARIOS EXTERNOS Y VEEDURÍAS
MODIFICACIÓN DEL TRÁMITE DE PUBLICACIÓN DE LOS PROCESOS CONTRACTUALES
AFECTACIONES EN LOS TIEMPOS DEL PROCESO DE SELECCIÓN, DEBIDO A LAS FALLAS EN LOS SISTEMAS TECNOLÓGICOS EN LAS AUDIENCIAS VIRTUALES 
RETRASO EN EL PROCESO DE CONTRATACIÓN
AFECTACIÓN DE LA IMAGEN INSTITUCIONAL
</t>
  </si>
  <si>
    <t xml:space="preserve">REGISTRAR  LOS DATOS CORRECTOS DEL PROCESO DE CONTRATACIÓN EN EL SECOP II 
VERIFICAR QUE LA DOCUMENTACIÓN ESTÉ COMPLETA PREVIO A SU CARGUE EN EL SECOP II 
</t>
  </si>
  <si>
    <t>N.A</t>
  </si>
  <si>
    <t xml:space="preserve">Leve </t>
  </si>
  <si>
    <t>Muy baja 12%</t>
  </si>
  <si>
    <t>Moderado (60%)</t>
  </si>
  <si>
    <t>baja 29%</t>
  </si>
  <si>
    <t>Mayor 75%</t>
  </si>
  <si>
    <t>mayor 75%</t>
  </si>
  <si>
    <t>Baja 36%</t>
  </si>
  <si>
    <t>Rara vez (1)</t>
  </si>
  <si>
    <t>Mayor%</t>
  </si>
  <si>
    <t>alta</t>
  </si>
  <si>
    <t>Software implementado para la Automatización de Indicadores
Consolidado Semestral Matriz de Indicadores de Gestión</t>
  </si>
  <si>
    <t xml:space="preserve">Automatización y Estandarización del Software para el reporte y seguimiento al Plan de Mejoramiento Institucional
ESTRATEGIA PROMOCION DE LA CULTURA DE LA AUTOGESTION, AUTORREGULACION Y AUTOCONTROL
</t>
  </si>
  <si>
    <t>Avance del Plan de Trabajo para la Automatización y estandarización del SOFTWARE
Estrategia implementada</t>
  </si>
  <si>
    <t>Ejecución del Plan del de Trabajo de Implementación del SOFTWARE SIG-FPS</t>
  </si>
  <si>
    <t>Ejecución del Plan de Trabajo</t>
  </si>
  <si>
    <t>Circular 
Procedimiento Vigencias Futuras
Registros de Asistencia</t>
  </si>
  <si>
    <t>01/06/2022
01/04/2022
01/06/2022</t>
  </si>
  <si>
    <t>30/06/2022
30/09/2022
31/12/2022</t>
  </si>
  <si>
    <t xml:space="preserve">Ejecutar campañas de sensibilización y charlas al personal encargado de la disposición de residuos sobre el almacenamiento, rotulado y entrega de residuos peligrosos, especiales (Toners, luminarias) </t>
  </si>
  <si>
    <t>Registros de Asistencia</t>
  </si>
  <si>
    <t>Incluir en la formulación del PIGA 2023, Actividades especificas para las sedes</t>
  </si>
  <si>
    <t>PIGA 2023 con actividades para las sedes</t>
  </si>
  <si>
    <t>Matriz centralizada
Matriz centralizada
INFORME DE CASOS ANALIZADOS</t>
  </si>
  <si>
    <t xml:space="preserve">Asegurar  todos los bienes muebles e inmuebles de propiedad de la entidad
</t>
  </si>
  <si>
    <t>Informe mensual de seguimiento</t>
  </si>
  <si>
    <t xml:space="preserve">De manera trimestral,  se realizan las  Conciliaciones entre procesos
</t>
  </si>
  <si>
    <t>Formato de Conciliación</t>
  </si>
  <si>
    <t xml:space="preserve">
Establecer un nuevo punto de control en el procedimiento Sustitución Pensional a beneficiarios  donde se verifique mensualmente los tramites surtidos por cada uno de los abogados sustanciadores, teniendo en cuenta la meta asignada por abogado.
EL FUNCIONARIO O CONTRATISTA ASIGNADO DEL PROCESO DE PRESTACIONES ECONOMICAS, CADA TRIMESTRE CONTROLAR LOS TIEMPOS DE LOS TRAMITES QUE SE LE ASIGNAN A LOS FUNCIONARIOS SUSTANCIADORES, MEDIANTE LA PRESENTACION DE INFORMES. EN CASO DE ENCONTRAR INCUMPLIMIENTO EN LOS TIEMPOS DE RESPUESTA A LOS TRAMITES, NOTIFICA AL SUSTANCIADOR VIA CORREO ELECTRONICO LA DEMORA CON EL FIN DE DAR CUMPLIMIENTO EN LOS TERMINOS LEGALES.
</t>
  </si>
  <si>
    <t>actualización de procedimiento
Informes</t>
  </si>
  <si>
    <t>A DEMANDA SE REALIZA EL ESTUDIO JURIDICO PARA EL RECONOCIMIENTO DE LAS PRESTACIONES ECONÓMICAS 
MENSUALMENTE VERIFICACIÓN DE LOS CAMBIOS DE NORMATIVIDAD LEGAL</t>
  </si>
  <si>
    <t xml:space="preserve">Implementar un plan de contingencia que permita contar con la información digital, correspondiente a las nóminas e historia laborales de las vigencias 1992 al 2009
Implementar un plan de trabajo con el propósito de digitalizar los documentos que se encuentren archivados en las historias laborales
 De manera trimestral, se inspeccionaran los archivos en custodia de GTH, con el fin de detectar, las causas internas y externas (Ambientales, biológicas, químicas, mecánicas) que conducen a la perdida y/o deterioro de  la información.
</t>
  </si>
  <si>
    <t>Base de datos nomina, historias laborales vigencia 1992-2009
Base de datos de Digitalización de la información
Acta</t>
  </si>
  <si>
    <t>Formato diligenciado Seguimiento a los Archivos de Gestión
Informe de Ejecución</t>
  </si>
  <si>
    <t>FUID Firmado
Formato Diligenciado</t>
  </si>
  <si>
    <t>Informe</t>
  </si>
  <si>
    <t>1. Seguimiento al envió de información por parte de los contratistas para determinar oportunidad y calidad
2. Reunión semestral para revisar con contratistas la calidad y oportunidad de la información reportada</t>
  </si>
  <si>
    <t>Informe de presentación de información por parte de los contratista de servicios de salud
Actas de reunión de retroalimentación de calidad y oportunidad entrega de información</t>
  </si>
  <si>
    <t>Llevar un registro de las PQRSD en una base de datos de Excel para tener el control de las mismas
Enviar correos a los procesos recordando las PQRDS que están pendiente de respuesta</t>
  </si>
  <si>
    <t xml:space="preserve">
Capacitación o socialización en atención al usuario
Trimestralmente se genera un informe que muestra la satisfacción al ciudadano frente a la orientación brindada a traves de los canales de comunicación habilitados
</t>
  </si>
  <si>
    <t>Registros de asistencia - correos elctronicos
Informe Trimestral</t>
  </si>
  <si>
    <t xml:space="preserve">Verifica y realiza llamadas  telefónicas y enviar correos electrónicos  a los deudores sobre los cuales no se logró recaudo en etapa de cartera con el fin invitarlos a que paguen la deuda. 
Evidencia: Base de datos 
</t>
  </si>
  <si>
    <t>Base de datos</t>
  </si>
  <si>
    <t xml:space="preserve">
1. Mesas de trabajo con entidades estatales con el fin de llegar a un acuerdo para suscribir los convenios interadministrativos
2. Cada vez que se realice un convenio interadministrativo y se suministre la información se realizara la actualización y depuración de las bases de datos
</t>
  </si>
  <si>
    <t>1. Listas de asistencia a las mesas de trabajo con las entidades estatales / Plan de Trabajo
2. Bases actualizadas conforme al cruce de información realizado</t>
  </si>
  <si>
    <t xml:space="preserve">1. Realizar capacitación al Grupo de cobro coactivo sobre Derechos de petición y los insumos necesarios para dar respuesta a los mismos.
</t>
  </si>
  <si>
    <t>Link de videollamada / registro de asistencia</t>
  </si>
  <si>
    <t xml:space="preserve">1. Decretar de manera oportuna las medidas cautelares sobre los procesos que tengan ejecutoriadas sus etapas previas al cobro coactivo, y de esta manera coaccionar al deudor para el pago 
2. Revisión de los expedientes para determinar las etapas procesales pendientes de respuesta 
3. Dar respuesta al derecho de contradicción interpuesto por el ejecutado.
</t>
  </si>
  <si>
    <t xml:space="preserve">Actos administrativos de decreto de medidas cautelares
Base de datos de cobro coactivo actualizada con las etapas procesales resueltas
Actos administrativos de respuesta
</t>
  </si>
  <si>
    <t xml:space="preserve">
REALIZAR LA VERIFICACIÓN MENSUAL DE LOS DATOS DE LA PUBLICACIÓN REGISTRADA EN EL SECOP II, CON FUNDAMENTO EN LA BASE DE CONTRATACIÓN 
</t>
  </si>
  <si>
    <t xml:space="preserve">
FORMATO DE VERIFICACIÓN DE LA PUBLICACIÓN DE CONTRATOS EN SECOP Y RUES CÓD. CÓDIGO: APAJUOAJFO33 DILIGENCIADO MENSUALMENTE
</t>
  </si>
  <si>
    <t>Gestión de Prestaciones Económicas</t>
  </si>
  <si>
    <t>Optimizar los trámites de prestaciones económicas a través de la página web  y del sistema de nomina con la actualización de software.</t>
  </si>
  <si>
    <t>DOFA</t>
  </si>
  <si>
    <t>Subsistema Gestión de Calidad</t>
  </si>
  <si>
    <t>Aplicar el MIGPEDPEFO12
Formulario único solicitud de prestaciones económicas en línea</t>
  </si>
  <si>
    <t>Plan de Acción Implementado</t>
  </si>
  <si>
    <t>Gestión TICs</t>
  </si>
  <si>
    <t>Plan Estratégico Institucional</t>
  </si>
  <si>
    <t>Direccionamiento Estratégico</t>
  </si>
  <si>
    <t>Asignación de recursos de inversión por parte del DNP y ministerio de hacienda 2021-2022 para el fortalecimiento de la gestión administrativa y tecnológica</t>
  </si>
  <si>
    <t>Realizar informe  de ejecución del Plan Estratégico de Tecnologías de la Información y las Comunicaciones –PETIC</t>
  </si>
  <si>
    <t>Informes</t>
  </si>
  <si>
    <t>Gestión de Servicios de Salud</t>
  </si>
  <si>
    <t>Implementar un Sistema de Gestión del Riesgo poblacional con base en la Caracterización Poblacional que permita orientar las atenciones con base en los riesgos identificados</t>
  </si>
  <si>
    <t>Identificación de Usuarios con Diagnostico de Hipertensión Arterial hTA con cifras tensionales controladas</t>
  </si>
  <si>
    <t xml:space="preserve">
Socializar y sensibilizar a los usuarios sobre la implementación del Formulario Único</t>
  </si>
  <si>
    <t>Gestión Talento Humano</t>
  </si>
  <si>
    <t>Mejora de diseños y metodología para la gestión de Talento Humano por parte del DAFP.</t>
  </si>
  <si>
    <t>Consolidar la Estrategia de los mejores por Colombia</t>
  </si>
  <si>
    <t>1) Plan de acción para fortalecer la implementación de la política de Excelencia los mejores por Colombia
2) Ejecución  del 100% de las actividades trazadas en el plan de acción de la Política de Excelencia los mejores por Colombia, para la implementación durante e I semestre de 2022.</t>
  </si>
  <si>
    <t>Secretaria General /Gestión Talento Humano</t>
  </si>
  <si>
    <t>Medición y Mejora</t>
  </si>
  <si>
    <t>Sistematización y automatización del proceso de medición.</t>
  </si>
  <si>
    <t>Automatizar el Sistema Integrado de Gestión</t>
  </si>
  <si>
    <t xml:space="preserve"> Ejecutar el 100%  de las actividades programadas en el  Plan de acción Automatización del Sistema Integrado de gestión</t>
  </si>
  <si>
    <t>Contratación de servicios especializados para fortalecer las medidas de seguridad informática</t>
  </si>
  <si>
    <t>1) Actualizar el  Plan de Seguridad y Privacidad  de la Información
2)  Ejecutar el 100% de las actividades del  Plan de Seguridad y Privacidad  de la Información trazadas para el 1er S 2022</t>
  </si>
  <si>
    <t xml:space="preserve">Plan de Seguridad y Privacidad de la Información actualizado y ejecutado </t>
  </si>
  <si>
    <t>Red de capacitaciones interinstitucional por parte de entidades públicas.</t>
  </si>
  <si>
    <t xml:space="preserve">
Realizar capacitación a los funcionarios de atención al ciudadano sobre temáticas que mejoren la prestación del servicio de acuerdo a lo programado en el PIC
</t>
  </si>
  <si>
    <t>Capacitación a los Funcionarios</t>
  </si>
  <si>
    <t>Plan Anticorrupción y Atención al Ciuadadano</t>
  </si>
  <si>
    <t xml:space="preserve">DIRECCIONAMIENTO ESTRATEGICO </t>
  </si>
  <si>
    <t xml:space="preserve"> Disminución del consumo de papel debido a la implementación de herramientas tecnológicas colaborativas </t>
  </si>
  <si>
    <t>SUBSISTEMA DE GESTION AMBEINTAL</t>
  </si>
  <si>
    <t>Realizar 2 campañas educativas semestral de  sensibilización para el buen uso adecuado del papel enmarcado en la política cero papel.</t>
  </si>
  <si>
    <t xml:space="preserve">1) CAMPAÑA EDUCATIVA #1 REALIZADA
2)  CAMPAÑA EDUCATIVA #2 REALIZADA  </t>
  </si>
  <si>
    <t xml:space="preserve">GIT Talento Humano, Oficina Asesora de Planeación y Sistemas. </t>
  </si>
  <si>
    <t>PIGA</t>
  </si>
  <si>
    <t xml:space="preserve">Socializar   la Política Cero Papel  con el fin de concientizar a los colaboradores del Fondo en cuanto al uso adecuado del papel. </t>
  </si>
  <si>
    <t xml:space="preserve">SOCIALIZACIONES DE LA POLITICA CERO PAPEL REALIZADAS </t>
  </si>
  <si>
    <t xml:space="preserve">Seguimiento  del consumo de papel cada trimestre con base  al plan de austeridad </t>
  </si>
  <si>
    <t>SEGUIMIENTO DE CONSUMO DE PAPEL REALIZADOS</t>
  </si>
  <si>
    <t>GIT Servicios Administrativos</t>
  </si>
  <si>
    <t>Formular y ejecutar estrategia para el área de gestión documental y funcionarios que manejen documentos físicos y estipulen la Política Cero Papel.</t>
  </si>
  <si>
    <t xml:space="preserve">ESTRATEGIA IMPLEMENTADA </t>
  </si>
  <si>
    <t xml:space="preserve"> Oficina Asesora de Planeación y Sistemas y Gestión Documental</t>
  </si>
  <si>
    <t>1) Mejora de la imagen de la entidad a través de la implementación de temas ambientales en la gestión institucional
2)  Alianzas estratégicas para el apoyo en la implementación del subsistema de gestión ambiental con entidades distritales expertas y nacionales en gestión ambiental</t>
  </si>
  <si>
    <t>Realizar la campaña sembraton a nivel nacional para los colaboradores y funcionarios de la entidad para conmemorar el dia del arbol.</t>
  </si>
  <si>
    <t xml:space="preserve">CAMPAÑA SEMBRATON REALIZADA </t>
  </si>
  <si>
    <t xml:space="preserve"> Oficina Asesora de Planeación y Sistemas</t>
  </si>
  <si>
    <t xml:space="preserve">PLAN DE MANEJO DE RIESGOS Y OPORTUNIDADES </t>
  </si>
  <si>
    <t xml:space="preserve">Realizar las entregas de residuos peligrosos, especiales (Toners y Pilas, raees) a los gestores autorizados </t>
  </si>
  <si>
    <t xml:space="preserve">ENTREGA DE RESIDUOS PELIGROSOS  A LOS ENTES ENCARGADOS </t>
  </si>
  <si>
    <t xml:space="preserve"> Oficina Asesora de Planeación y Sistemas Y GIT Servicios Administrativos</t>
  </si>
  <si>
    <t>Realizar la respectiva entregas de los residuos aprovechables a la fundación tapas para sanar</t>
  </si>
  <si>
    <t>ENTREGA DE RESIDUOS APROVECHABLES A LOS ENTES ENCARGADOS</t>
  </si>
  <si>
    <t xml:space="preserve">Ejecutar campaña de recoleccion de botellas pet´s en la entidad para llevar a cabo la realizacion del arbol mas grande del mundo en material reciclado,con apoyo del ministerio de medio ambiente </t>
  </si>
  <si>
    <t>ARBOL CON MATERIAL RECICLADO</t>
  </si>
  <si>
    <t>Ejecutar campaña de sensibilización para el personal de la entidad sobre el manejo adecuado de los puntos ecologicos,  talleres de jardines verticales y  eco iluminacion navideña.</t>
  </si>
  <si>
    <t xml:space="preserve">CAMPAÑA DE SENSIBILIZACION </t>
  </si>
  <si>
    <t xml:space="preserve">Realizar socialización semestral de los PON AMBIENTALES de Emergencia Ambiental y conocimiento del KIT AMBIENTAL que posee la entidad </t>
  </si>
  <si>
    <t>SOCIALIZACION REALIZADA</t>
  </si>
  <si>
    <t>Socialización de manual integral Política ambiental semestral y objetivos ambientales de la entidad</t>
  </si>
  <si>
    <t xml:space="preserve">SOCIALIZACION DEL MANUAL DEL SISTEMA INTEGRADO DE GESTIO N SIG-MIPG </t>
  </si>
  <si>
    <t>Efectuar la conmemoración del día mundial del medio ambiente a través del desarrollo de la Semana Ambiental,  (primera semana del mes de junio).</t>
  </si>
  <si>
    <t xml:space="preserve">CONMEMORACIO SEMANA AMBIENTAL REALIZADA </t>
  </si>
  <si>
    <t xml:space="preserve"> Oficina Asesora de Planeación y Sistemas Y GIT Talento Humano </t>
  </si>
  <si>
    <t>A través de diferentes juegos didácticos se  sensibilizaran y educaran  a los colaboradores con el fin de mitigar el inadecuado uso de los "PUNTOS PIGA "</t>
  </si>
  <si>
    <t>SENSIBILIZACION DE LOS PUNTOS PIGA REALIZADA</t>
  </si>
  <si>
    <t>Coordinar, publicar las piezas comunicativas referentes  a las celebraciones y conmemoraciones ambientales.</t>
  </si>
  <si>
    <t>PUBLICACION DE PIEZAS COMUNICATIVAS REALIZADAS POR LOS CORREOS</t>
  </si>
  <si>
    <t>Socializar y poner en practica  la estrategia de educación ambiental : "cuidar nuestro medio ambiente desde nuestras oficinas y hogares"</t>
  </si>
  <si>
    <t xml:space="preserve">SOCIALIZAR EL PROGRAMA SENSIBILIZACION Y EDUCACION AMBIENTAL REALIZADA </t>
  </si>
  <si>
    <t xml:space="preserve"> Desarrollar una jornada de sensibilización y fortalecimiento a la oficina asesora jurídica y GIT Servicios administrativos en temas de Compras Públicas Sostenibles.</t>
  </si>
  <si>
    <t xml:space="preserve">JORNADA DE SENCIBILIZACION REALIZADA </t>
  </si>
  <si>
    <t>Gestion Talento Humano</t>
  </si>
  <si>
    <t>Compromiso de los Directivos de la entidad con la mejora continua del SGSST</t>
  </si>
  <si>
    <t>Subsistema Seguridad y Salud en el trabajo</t>
  </si>
  <si>
    <t xml:space="preserve">•	Se aprobó contrato con el proveedor de Emermédica S.A Servicios de Ambulancia Prepagados, con el objetivo de Prestar los servicios de salud en la modalidad presencial en caso de alguna emergencia en las ciudades de Bogotá, Barranquilla, Santa Marta, Cartagena, Bucaramanga, Cali y Medellín; para los funcionarios y usuarios 
•	Se generaron los recursos para adquisición de elementos de emergencia (camillas rígidas, botiquines) en todas las sedes a nivel nacional.
•	Se generan espacios acondicionados para que los funcionarios realicen actividad física de forma continua y segura </t>
  </si>
  <si>
    <t xml:space="preserve">1.	Facturas mensuales de prestación de servicios
2.	Facturas de compra de elementos, evidencias de instalación en las sedes  
3.	Adecuación física para gimnasio del FPS  </t>
  </si>
  <si>
    <t>GIT Talento Humano y Responsable del Sistema de gestion SST</t>
  </si>
  <si>
    <t>Enero de 2022</t>
  </si>
  <si>
    <t>Diciembre del 2022</t>
  </si>
  <si>
    <t>Apoyo y asesoría de la ARL; para el desarrollo
de las actividades de SST</t>
  </si>
  <si>
    <t>Se elabora cronograma de actividades a ejecutar  en prevencion con la ARL POSITIVA</t>
  </si>
  <si>
    <t xml:space="preserve">•	Plan de trabajo con ARL positiva
•	Listas de asistencia 
•	Seguimiento cumplimiento indicador actividades programadas /actividades ejecutadas </t>
  </si>
  <si>
    <t xml:space="preserve">Responsable del Sistema de gestion </t>
  </si>
  <si>
    <t>junio de 2022</t>
  </si>
  <si>
    <t xml:space="preserve">Se realizaron las campañas educativas para la sensibilizacion para el buen uso del papel, enmarcado a la politica cero papel. Lik evidencia: https://drive.google.com/drive/folders/1DTOHPzFjFtoIJmAkVBPDiGCsnOxLs64f </t>
  </si>
  <si>
    <t xml:space="preserve">Se realizo socializacion de la politica cero papel para los colaboradores y funcionarios del FPS. LIN EVIDENCIA : https://drive.google.com/drive/folders/1DTOHPzFjFtoIJmAkVBPDiGCsnOxLs64f </t>
  </si>
  <si>
    <t>Se realizo el respectivo seguimiento al consumo de papel para el segundo y tercer trimestre en el plan de austeridad en el gasto publico. Link evidencia: https://drive.google.com/drive/folders/1DTOHPzFjFtoIJmAkVBPDiGCsnOxLs64f</t>
  </si>
  <si>
    <t xml:space="preserve">Se realiza capacitacion cero papel para los funcionarios y contratistas del FPS. LINK EVIDENCIA: https://drive.google.com/drive/u/0/folders/1U_U2zopIiNag_Pnh8AValwwd4VonYZtX </t>
  </si>
  <si>
    <t xml:space="preserve">Esta actividad no se puedo ejecutar por cuestiones de logistica e inconvenientes con el miniambiente , pero cabe resaltar que para conmemorar el dia del arbvol se realizo una actividad de ECOSELFIE 2022. LINK evidencia: https://drive.google.com/drive/u/0/folders/1U_U2zopIiNag_Pnh8AValwwd4VonYZtX </t>
  </si>
  <si>
    <t xml:space="preserve">Para el segundo semestre se realizo la respectiva entrega de residuos peligrosos "luminarias" a los gestores encargados. Link evidencia: https://drive.google.com/drive/folders/1DTOHPzFjFtoIJmAkVBPDiGCsnOxLs64f </t>
  </si>
  <si>
    <t xml:space="preserve">Para el segundo semestre no se realizaron entregas de residuos aprovechable debido a que no se contaba con estos residuos </t>
  </si>
  <si>
    <t>N/A</t>
  </si>
  <si>
    <t xml:space="preserve">Se realizo con sactisfaccion la campaña de recoleccion de botellas pet´s e donde se le dio un reconocimiento a la persona que tuviera cantidad de botellas. LINK EVIDENCIA: https://drive.google.com/drive/u/0/folders/1U_U2zopIiNag_Pnh8AValwwd4VonYZtX </t>
  </si>
  <si>
    <t xml:space="preserve">Se realizaron la capacitacion sobre el buen manejo de los residuos en los puntos ecologicos, y el taller de ecoiluminacion. Link evidencia: https://drive.google.com/drive/u/0/folders/1U_U2zopIiNag_Pnh8AValwwd4VonYZtX </t>
  </si>
  <si>
    <t>Se ejecuto la socializacion de los Pon Ambientales y el Kit Ambiental a los colaboradores del FPS. Link: https://drive.google.com/drive/u/0/folders/1U_U2zopIiNag_Pnh8AValwwd4VonYZtX</t>
  </si>
  <si>
    <t xml:space="preserve">Se realizo la socializacion de los objetivos ambientales de la entidad. Link:   https://drive.google.com/drive/u/0/folders/1U_U2zopIiNag_Pnh8AValwwd4VonYZtX  </t>
  </si>
  <si>
    <t xml:space="preserve">Actividad realizada en el primer semestre </t>
  </si>
  <si>
    <t xml:space="preserve">Se realizo la sencibilizacion de los puntos ecologicos a los colaboradores del fondo. Link evidencia: https://drive.google.com/drive/u/0/folders/1U_U2zopIiNag_Pnh8AValwwd4VonYZtX </t>
  </si>
  <si>
    <t>Se realizaron las respectivas piezas comunicativas sobre las celebraciones en conmemoracion ambientales. Link evidencia: https://drive.google.com/drive/u/0/folders/1U_U2zopIiNag_Pnh8AValwwd4VonYZtX.</t>
  </si>
  <si>
    <t xml:space="preserve">Se realiza pieza infografica para el cuidado de nuestro medio ambiente en nuestras oficinas y hogares. Link evidencia: https://drive.google.com/drive/u/0/folders/1U_U2zopIiNag_Pnh8AValwwd4VonYZtX </t>
  </si>
  <si>
    <t xml:space="preserve">Se realiza la respectiva sencibilizacion a los encargados de las compras publicas sostenibles: link evidencia: https://drive.google.com/drive/u/0/folders/1U_U2zopIiNag_Pnh8AValwwd4VonYZtX </t>
  </si>
  <si>
    <t>La evidencia es acorde con lo reportado</t>
  </si>
  <si>
    <t>A) 100%
B) 69%</t>
  </si>
  <si>
    <t>1.	Durante el 2022 se llevó a cabo la ejecución del contrato con el proveedor Emermédica según los CDP y las ultimas facturas del mes de diciembre del 2022.
2.	Se realizo el proceso de adquisición de elementos de emergencia (camillas, botiquines extintores) lo que se generaron los CDP de cada uno
3.	Se realizo adecuación en el 9 piso de la entidad con diferentes elementos que  componen el gimnasio para realizar actividad física y se socialización a los funcionarios para participar 
https://drive.google.com/drive/folders/1vP0w4AUVohfsfslc6dFtcTtAz8WS_i5p?usp=share_link</t>
  </si>
  <si>
    <t>Se ejecuto el plan anual de trabajo SST 2022 dando cuemplimiento las acitividades que se programaron V/S ejecutaron, cumpliendo con indicadores 
https://drive.google.com/drive/folders/1vP0w4AUVohfsfslc6dFtcTtAz8WS_i5p?usp=share_link</t>
  </si>
  <si>
    <t>A 31 de diciembre/2022,  la Secretaria General - GIT Gestión de Talento Humano ejecutó al 100%  del  Plan de acción para continuar la implementación de la política de Excelencia los mejores por Colombia, así:
                                                                                                                                  1) Diseño de entrevista diagnóstico de cumplimiento política "Los Mejores por Colombia", para Valorar aspectos conductuales y laborales de cada uno de los judicantes (Agosto).                                                      
2) Aplicación de Entrevista Diagnostico a los judicantes frente a la percepción y desarrollo de la Política Institucional (Agosto) 
3)  Presentación de Informe frente a resultados de entrevista diagnostico de percepción a judicantes vigencia 2022 "Los Mejores por Colombia" (Agosto).                                                                                                               4) Formuló el l Plan de acción para continuar la implementación de la política de Excelencia los mejores por Colombia vigencia 2023. (Diciembre).                                                                                                                                                                                 5) Aplicación de encuesta de percepción de judicantes 2022 frente a proceso de judicatura terminado.
Evidencias:  FILA 9 - OPORTUNIDADES -  Plan de acción Política de Excelencia los mejores por Colombia 2022
https://drive.google.com/drive/u/0/folders/1vP0w4AUVohfsfslc6dFtcTtAz8WS_i5p</t>
  </si>
  <si>
    <t>A 31 de diciembre /2022, por medio del Plan Institucional de Capacitación, el GIT Gestión Talento Humano  gestionó y realizó capacitación a  los funcionarios que brindan servicio al ciudadano, sobre las siguientes temáticas enfocadas en mejorar la prestación del servicio:
1. Equidad de género cómo avanzar hacia el respeto y la inclusión.
2.Atención a personas en condición de discapacidad física, Psicosocial y con movilidad reducida - trato digno, oportuno, respetuoso y de calidad.
3. Una mirada de la ética pública a la corrupción.
4. Jornada virtual sobre Servicio al Ciudadano.
5.Inventarios documentales. 
6.Ciudadanos en la mejora de trámites.
7. Atención a personas en condición de discapacidad, trato digno, oportuno, respetuoso y de calidad.
8. Habilidades gerenciales y de servicio.
9. Día Nacional de la Lucha contra la corrupción.
EVIDENCIAS: FILA 12 -OPORTUNIDADES capacitación - Atención al Ciudadano 2022
https://drive.google.com/drive/u/0/folders/1vP0w4AUVohfsfslc6dFtcTtAz8WS_i5p</t>
  </si>
  <si>
    <t>Para el I Trimestre de 2023, Se realiza verificación de la evidencia reportada y es acorde con los productos establecidos. Se evidencia la aplicación de los controles establecidos en el proceso.</t>
  </si>
  <si>
    <t>La evidencia es acorde con lo reportado.</t>
  </si>
  <si>
    <t>Para el I Trimestre 2023, La evidencia es acorde con lo reportado.</t>
  </si>
  <si>
    <t>Para el primer trimestre 2023, La evidencia es acorde con lo reportado por el proceso.</t>
  </si>
  <si>
    <t>La evidencia es acorde con lo reportado. Actividad ejecutada en la vigencia 2022.</t>
  </si>
  <si>
    <t xml:space="preserve"> Actividad ejecutada en la vigencia 2022.</t>
  </si>
  <si>
    <t>La evidencia es acorde con lo reportado.Sin embargo se le solicita al proceso reportar de manera no tan general, sino especificando como se aplico para control.</t>
  </si>
  <si>
    <t>La evidencia es acorde con lo reportado, el proceso ejecuta su control</t>
  </si>
  <si>
    <t>1. 100%                                                                                                                                                          2. 100%</t>
  </si>
  <si>
    <t>La evidencia es acorde con lo reportado por el proceso</t>
  </si>
  <si>
    <t>1. 100%                                                                                         2. 100%</t>
  </si>
  <si>
    <t>El pasado 13 de marzo de 2023 el proceso de atención al ciudadano realizo una  capacitación enfocada a desarrollar los protocolos de atención a la ciudadanía. Evidencia en el siguiente link: https://drive.google.com/drive/folders/1XYiWIWmsSu55f597okf0BRvohWiU9d78?usp=sharing                          
Se realizó el informe por parte del proceso de Atención al ciudadano,  en el que se evidencia efectivamente la satisfacción de los usuarios frente a los servicios brindados                                                                                                           Evidencia en el siguiente link: https://drive.google.com/drive/folders/1XYiWIWmsSu55f597okf0BRvohWiU9d78?usp=sharing</t>
  </si>
  <si>
    <t>Reportado en el plan de anticorrupcion.
 Durante la vigencia 2023 se continuará con la implementación del Formulario único web.
OPS análiza el seguimiento realizado por Prestaciones Económicas: El GIT Prestaciones Económicas y la OPS se encuentran llevando a cab las pruebs del Formulario Unico Web para su implementación. De acuerdo al Plan de Trabajo establecido se encuentra en la etapa de integración de la web y el aplicativo ORFEO. En le IV Trimestre  el GIT Prestaciones Economicas establecio la estrategia para la medición de la percepción de beneficios de los usuarios que hagan uso de la herramienta dispuesta en la pagina web para radicar sus solicitudes y trámites. La evidencia se encuentra en el Drive: https://drive.google.com/drive/u/0/folders/1-aX-6HFmAQWXG4SwGXWDelsiwwrurIwd</t>
  </si>
  <si>
    <t>Para el primer trimestre 2023,  el proceso no presenta avances frente a la actividad, por lo anterior se les informa  la importancia del autocontrol con el fin gestionen las acciones pertinentes para dar cumplimiento a la oportunidad de mejora.</t>
  </si>
  <si>
    <t>El proceso acata las observaciones y las evidencias corresponden a la ejecución reportada de la acción de mejora y de su producto</t>
  </si>
  <si>
    <t xml:space="preserve">
Se realizaron los respectivos informes del Plan Estrategico de Tecnologia de la Información y las Comunicaciones PETIC, para la vigencia 2022.
Evidencia: https://www.fps.gov.co/planeacion-gestion-y-control/plan-estrategico-de-tecnologias-de-la-informacion-y-las-comunicaciones/201
https://intranet.fps.gov.co/documentos-sig planes &gt; Plan estrategico TIC 
https://drive.google.com/drive/u/0/folders/1PMhO-wzZTH3uFUyqIUsNi5nEno-OwPri</t>
  </si>
  <si>
    <t>1. 94%
2.100%
3.100%</t>
  </si>
  <si>
    <t>1. Al hacer seguimiento en la matriz centraliza se evidencia que se generó en el primer trimestre 353 casos registrados en la mesa de ayuda, de los cuales fueron cerrados y solucionados 331 casos. Quedando en proceso de atención 22 casos, que de acuerdo a la complejidad requerida se seguirá dando la atención pertinente y posterior cierre, que permita el mejoramiento de nuestros ANS.                   
Las evidencia de los soportes esta en link https://drive.google.com/drive/u/0/folders/1PMhO-wzZTH3uFUyqIUsNi5nEno-OwPri   con el nombre "Matriz Centralizada Casos Mesa de ayuda - primer trimestre 2023.xlsx"                                                   
2. Se realiza seguimiento diario por medio de la mesa ayuda (http://soporte.fps.gov.co) para poder atender los caso diarios que han presentado en la entidad.                                
Las evidencia de los soportes esta en link https://drive.google.com/drive/u/0/folders/1PMhO-wzZTH3uFUyqIUsNi5nEno-OwPri   con el nombre "Matriz Centralizada Casos Mesa de ayuda - primer trimestre 2023.xlsx"</t>
  </si>
  <si>
    <t xml:space="preserve">Para el segundo seguimiento del  primer trimestre 2023, el proceso acata la Observación de ajustar el porcentaje.
Para el primer seguimiento del primer trimestre 2023, La evidencia es acorde con lo reportado, sin embargo el % de avance favor ajustar a 100%, toda vez que el control dice que se debe registrar en la matriz centralizada y realizar el seguimiento diario y distribución,  lo anterior el proceso lo viene ejecutando sus controles.
</t>
  </si>
  <si>
    <t>Actualmente se encuentra en elaboración una presentación en PowerPoint, para dictar capacitación sobre la implementación de las Tablas de Retención Documental y la Organización de los Archivos de Gestión para realizar las transferencias Documentales. La evidencia se encuentra consignada en el siguiente link: https://drive.google.com/drive/folders/1fNDMYhlCscI47GpKmsaEq6P0j9RgPDay?usp=share_link</t>
  </si>
  <si>
    <t>Actualmente se encuentra en elaboración el protocolo para realizar las transferencias primarias al archivo central, una vez elaborado se dará a conocer a los procesos de la entidad mediante la respectiva circular. La evidencia se encuentra consignada en el siguiente link: https://drive.google.com/drive/folders/1IWenP8uLf-u2g7LX71ku13wjpSAxMm-W?usp=share_link                                                                                                                                                                                                                                                                                                                                                                                                               Para el 1er trimestre se realizó el levantamiento de inventario Documental del Archivo central, para lo cual se diligencio el Formato Único de Inventario Documental (FUID). La evidencia se encuentra en el siguiente link: https://drive.google.com/drive/folders/1IWenP8uLf-u2g7LX71ku13wjpSAxMm-W?usp=share_link</t>
  </si>
  <si>
    <t>La evidencia es acorde con lo reportado  por el proceso</t>
  </si>
  <si>
    <t>1. 0%                                                                                          2. 100%</t>
  </si>
  <si>
    <t>1. Actualmente se encuentra en elaboración el protocolo para realizar las transferencias primarias al archivo central, una vez elaborado se dará a conocer a los procesos de la entidad mediante la respectiva circular. La evidencia se encuentra consignada en el siguiente link: https://drive.google.com/drive/folders/1IWenP8uLf-u2g7LX71ku13wjpSAxMm-W?usp=share_link            
                                                                                                                                                                                                                                                                                                                                                                                                                                                                                                                2. Para el 1er trimestre se realizó el levantamiento de inventario Documental del Archivo central, para lo cual se diligencio el Formato Único de Inventario Documental (FUID). La evidencia se encuentra en el siguiente link: https://drive.google.com/drive/folders/1IWenP8uLf-u2g7LX71ku13wjpSAxMm-W?usp=share_link</t>
  </si>
  <si>
    <t>1. 20%                                              
2. 100%</t>
  </si>
  <si>
    <t>*La Oficina Asesora de Planeación y Sistemas, realizo la cotización para la ejecución de la auditoria interna de ICONTEC  , del Sistema de Gestión y Seguridad y Salud en el Trabajo 2023.
* Se tiene programado en el  PLAN ANUAL DE TRABAJO SST para el mes de octubre de 2023 la Auditoria Interna SST .
FILA 22- COTIZACIÓN PARA LA EJECUCIÓN DE LA AUDITORIA INTERNA DEL ICONTEC- CORREO
FILA 22-  PLAN ANUAL DE TRABAJO SST 2023 
https://drive.google.com/drive/u/0/folders/1P9opth0dd-Ds6VGYfzp3CUYkvcN0QnEC</t>
  </si>
  <si>
    <t>Durante el I T-2023, Gestión de Talento Humano implemento las siguientes acciones para el control del riesgo de gestión identificado en el proceso: 
1) Continuó la implementación de un plan de contingencia que permita contar con la información digital, correspondiente a las nóminas e historia laborales de las vigencias 1992 al 2023.
EVIDENCIA: FILA 21- BASE DE DATOS EXPEDIENTES GTH  1992-2023
https://drive.google.com/drive/u/0/folders/1P9opth0dd-Ds6VGYfzp3CUYkvcN0QnEC
2) Dio continuidad al plan de trabajo con el propósito de digitalizar los documentos que se encuentren archivados en las historias laborales.
EVIDENCIA:  FILA 21-  ACTA DE INSPECCIÓN DE ARCHIVOS GTH -I Trimestre-2023
https://drive.google.com/drive/u/0/folders/1P9opth0dd-Ds6VGYfzp3CUYkvcN0QnEC</t>
  </si>
  <si>
    <t>1. 20%</t>
  </si>
  <si>
    <t>1. 100%
2. 100%
3. 100%</t>
  </si>
  <si>
    <t>La evidencia es acorde con lo reportado por el proceso.</t>
  </si>
  <si>
    <t>Con corte a 31 de marzo de 2023 se realizó el informe de seguimiento mensual del Plan anual de auditorias basado en riesgos para su cumplimiento por medio del memorando OCI - 202301010029303 del 11 de abril de 2023 con asunto: Seguimiento e informe del Plan Anual de Auditoria basado en riesgos del 06 de diciembre
de 2022 al 31 de marzo de 2023.
Evidencia: https://drive.google.com/drive/u/0/folders/1FTKMk29EM9HRL9uoreobB5LOLMXG4Ahe</t>
  </si>
  <si>
    <t>La evidencia es acorde con el proceso reportado.</t>
  </si>
  <si>
    <t>La evidencia es acorde con lo reportado por el proceso, el proceso ejecuta sus controles</t>
  </si>
  <si>
    <t xml:space="preserve">En el primer trimestre de 2023 se realizó la totalidad de seguimiento a todos los procesos judiciales de la entidad a través de los informes mensuales de abogados. Evidencias: https://drive.google.com/drive/u/1/folders/17LaBywXn8lmvrxW_jdkeM1TF6TLME-zw
Durante el trimestre se recepcionaron en la entidad 187 acciones de tutela las cuales fueron contestadas en su totalidad.  Evdidencia https://docs.google.com/spreadsheets/d/1KrM-dmQahlj6L-7ReCw7ut2rId2cU_ej/edit#gid=768619975      
</t>
  </si>
  <si>
    <t>Se registro debidamente los datos de los procesos de contratación en el Secop II, igualmente, se realizó la verificación mensual de la publicación de los contratos en SECOP II como evidencia se encuentra la plataforma SECOP II y el Drive: https://drive.google.com/drive/folders/1wbfQK9PXu9MlJLcudyYB01Wbycu0feA1?usp=share_link</t>
  </si>
  <si>
    <t>Durante el I trimestre del año 2023, se continuó con el adelanto de citaciones, requiriendo a quince Entidades deudoras  por concepto de cuotas partes pensionales de concurrencia del extinto ISS, respecto de las cuales se continuó con la gestión comercial mediante llamadas telefónicas para lograr en contacto directo con las mismas, a fin de obtener el recaudo de las obligaciones que se le imputan. Así mismo se recibieron expedientes de los cuales se emitió la tercera citación.  Evidencias Cobro Persuasivo, seguimiento de las CXC del ISS y del FPS, y seguimiento registro control de llamadas: https://drive.google.com/drive/u/0/folders/17jHFY9hb0liA9lAJid07frkH_HGzPFnm.</t>
  </si>
  <si>
    <t>Se encuentran en trámite de notificación de la tercera citación los 15 expedientes de que fueron trasladados por el área de cartera, toda vez que respecto de los cuales a la fecha no se ha obtenido pago. Evidencias:https://drive.google.com/drive/u/0/folders/17jHFY9hb0liA9lAJid07frkH_HGzPFnm.</t>
  </si>
  <si>
    <t>ACTIVIDAD 1: 95%
ACTIVIDAD 2: 100%</t>
  </si>
  <si>
    <t xml:space="preserve">ACTIVIDAD 1: 0%
ACTIVIDAD  2 Y 3: 10%
</t>
  </si>
  <si>
    <t>1. 70%
2. 100%</t>
  </si>
  <si>
    <t xml:space="preserve">A) Dentro de la MATRIZ DE SEGUIMIENTO RUTA CEREBRO CARDIO VASCULAR y PROGRAMA DE NEFROPROTECCIÓN, se realiza el seguimiento permanente a los pacientes con diagnóstico de Hipertensión Arterial Alta - HTA controlados, con corte de noviembre del 2022. 
Evidencias encontradas: https://drive.google.com/drive/u/0/folders/1udsjFpzGEnDUfbqu5WLrg8H7kiJ1chvD
B) 
Una vez establecido e formulario de encuentra de percepción ciudadana a los tramites resueltos por el GPE de acuerdo al plan de trabajo inicial https://docs.google.com/forms/d/1vBuU8tAGuy-byzjmBGRfM27lCNCDBBWBm5lf6ablKTs/edit?ts=64370a5a, el GIT Prestaciones Económicas se encuentra a la espera de la integración  de la web y el aplicativo ORFEO APOR PRTE DE LA OAPS. La evidencia se encuentra en el link: https://drive.google.com/drive/u/0/folders/14xp0u9ZWNlmEbICcWGqfrXCri3-16ZkL 
</t>
  </si>
  <si>
    <t>Durante el primer trimestre 2023, aunque el proceso reporte, no hay avance frente la accion de mejora.
Las evidencias corresponden a la ejecución reportada de la acción de mejora y de su producto. Durante la vigencia 2023 se continuará con la implementación del Formulario único web.</t>
  </si>
  <si>
    <t xml:space="preserve">La evidencia es acorde con lo reportado </t>
  </si>
  <si>
    <t>Para el primer trimestre 2023 Frente al control 1, la evidencia es acorde con lo reportado, frente al control 2, el proceso reporto, sin embargo no hay avance frente la actividad</t>
  </si>
  <si>
    <t>La Entidad en la actualidad cuenta con un PLAN DE SEGUROS, dentro del cual Constan las siguientes pólizas:
- MANEJO DEL SECTOR OFICIAL
-INFIDELIDAD Y RIESGOS FINANCIEROS
-DAÑOS MATERIALES ENTIDADES ESTATALES- Protege los bienes inmuebles de la Entidad 
-RESPONSABILIDAD CIVIL EXTRACONTRACTUAL
-TRANSPORTE DE VALORES
- RESPONSABILIDAD CIVIL DE SERVIDORES PÚBLICOS
-DAÑOS MATERIALES ENTIDADES ESTATALES-esta protege al edificio e inmuebles</t>
  </si>
  <si>
    <t>Durante el primer trimestre de 2023 no se han realizado estudios de titular de bienes inmuebles</t>
  </si>
  <si>
    <t>El proceso reporto, pero no hubo aplicación de este control</t>
  </si>
  <si>
    <t>1. 100%
2. 100%</t>
  </si>
  <si>
    <t>1. 100%
2. 100%
3. XXX</t>
  </si>
  <si>
    <t>La evidencia es acorde con lo reportado, sin embargo no se reporta avance frente al diligenciamiento del formato de reintegro de elementos</t>
  </si>
  <si>
    <t>El proceso reporto, pero no hubo avance frente a la actividad.</t>
  </si>
  <si>
    <r>
      <t xml:space="preserve">TIPO DE OBJETIVO 
</t>
    </r>
    <r>
      <rPr>
        <sz val="9"/>
        <color theme="0"/>
        <rFont val="Arial"/>
        <family val="2"/>
      </rPr>
      <t>(Seleccione con una X el Tipo de Objetivo Afectado</t>
    </r>
  </si>
  <si>
    <t xml:space="preserve">Realización de reunión de retroalimentación de calidad y oportunidad de entrega de información con contratistas. Donde se relacionan los principales hallazgos.
Evidencias encontradas:
https://drive.google.com/drive/folders/1V5aU-N36o-m1OApfvgjR0f823R2hZ49n?usp=sharing
 https://drive.google.com/drive/u/1/folders/1k2eqOZG6zTvi9OgCxVNolZn6o52TwMA6
</t>
  </si>
  <si>
    <t>100%
0%</t>
  </si>
  <si>
    <t>1. 100%
2.100%</t>
  </si>
  <si>
    <t>Con corte a 31 de marzo de 2021, se ha avanzado en un 67% en la implementación del aplicativo SIG FPS, avance en los modulo; riesgos, indicadores, mejoras, y documentos. Las evidencias pueden ser consultadas en TRD 2023, 120.31.14 Planes operativos, link: https://docs.google.com/spreadsheets/d/11sd-gPVUvD18nMvFFaSgLY7ZyXCsLKUR/edit#gid=1100912236</t>
  </si>
  <si>
    <t xml:space="preserve">Se realizó revisión del trámite de Vigencias Futuras radicado mediante memorando GITGPSS - 202303200016403 y GITGPSS - 202303200020293: solicitante   mediante correo y mesa de trabajo al proceso Gestión de Servicios de Salud ajustes y aclaración al mismo.
Evidencias: Correo electrónico https://drive.google.com/drive/folders/1WaBekJvCSWOQMDUSIiE2pVW1TCIW9S8O </t>
  </si>
  <si>
    <t>La evidencia es acorde con lo reportado el proceso esta aplicando el control</t>
  </si>
  <si>
    <t xml:space="preserve">
Se realizo la matriz de aspectos e impactos ambientales para la sede principal y sedes de Bucaramanga y Cali. esta fue aprobada por el acta No. 01 del 2023 por el comité institucional, y fue socializada el día 13 de febrero del 2023 de forma virtual para las respectivas sedes. 
TRD: 120.31.13 Planes Institucionales de Gestión Ambiéntale (PIGA)
 Evidencia:  
https://docs.google.com/spreadsheets/d/1T8uv1rCSQbH-kHJr6LDLyBFoXAa0TN0t/edit#gid=2030530656
Se realiza el respectivo seguimiento de los residuos aprovechables y no aprovechables, los residuos peligrosos para este primer trimestre no se generaron entregas. evidencia: https://docs.google.com/spreadsheets/d/1UKSrVGN63Pl4fmLD76LVewHFH57W0AEy/edit#gid=869422706 Y 
https://drive.google.com/drive/u/0/folders/10IzvZi5VE-Fl9dAulhThnjnx_t-HG1aY
A la  fecha no ha sido necesario actualizar la  normatividad ambiental por cuanto no han habido cambios normativos. evidencia: 
http://intranet.fps.gov.co/documentos-sig
SISTEMA INTEGRADO DE GESTIÓN
DOCUMENTOS TRANSVERSALES DEL S.I.G
carpeta 2023
https://docs.google.com/spreadsheets/d/1DPopBb5BjA2rtA506qSohSEEIy0TEWgQ/edit#gid=2137825311</t>
  </si>
  <si>
    <t>Durante el primer trimestre se realizó el seguimiento a  las actividades programadas en el Plan Institucional de Gestión Ambiental formuladas para la vigencia 2023. evidencia https://docs.google.com/spreadsheets/d/1zJifVyhs_Sj0whesFXz2dDMfaQ8FZ-av/edit#gid=2135440645 
Plan que se encuentra publicado; 
http://intranet.fps.gov.co/documentos-sig
SISTEMA INTEGRADO DE GESTIÓN
01. PLANES INSTITUCIONALES Y SEGUMIENTOS
PLANES
PLAN INSTITUCIONAL DE GESTION AMBIENTAL - PIGA
carpeta 2023</t>
  </si>
  <si>
    <t>Se formuló el plan  PIGA vigencia 2023 donde se incluyó las actividades especificas para las sedes:  Plan que fue aprobado mediante Comité Institucional de Gestión y Desempeño; Acta 016 del 30 de diciembre del 2022 
Resolución 1926 
TRD: 
120.2.9 ACTAS DE COMITE DE GESTIÓN Y DESEMPEÑO
evidencia: Resolución:  https://drive.google.com/drive/folders/116uYYLPxM_wY42Ut4AmHs8mAuMZm6t7t
http://intranet.fps.gov.co/documentos-sig
SISTEMA INTEGRADO DE GESTIÓN
01. PLANES INSTITUCIONALES Y SEGUMIENTOS
PLANES
PLAN INSTITUCIONAL DE GESTION AMBIENTAL - PIGA
carpeta 2023</t>
  </si>
  <si>
    <t>Se realizo documento anexo criterios ambientales, se realizo formulación de ajustes al manual de actualización de contratación y supervisión y se solicito el día 18 de octubre a la oficina asesora jurídica estas inclusiones en la actualización del manual. Evidencias: https://drive.google.com/drive/folders/1b_bSRGSAENCkLdnyCUVEPuWbloCl2Kil?usp=share_link</t>
  </si>
  <si>
    <t xml:space="preserve">1, N/A La solicitud para realizar trámite de Vigencias futuras se realiza en mayo tal como lo establece el procedimiento: ESDESOPSPT12 TRÁMITE DE VIGENCIAS FUTURAS
2, Se realizó la actualización del procedimiento ESDESOPSPT12 TRÁMITE DE VIGENCIAS FUTURAS el cual fue aprobado por el Comité Institucional de Gestión y Desempeño y adoptado mediante Resolución 1926 del 30/12/2022 Sesión  16/2022 TRD:  120.2.9. ACTA DE COMITE DE GESTION Y DESEMPEÑO
https://drive.google.com/drive/folders/116uYYLPxM_wY42Ut4AmHs8mAuMZm6t7t
3, Se realizó revisión del trámite de Vigencias Futuras radicado mediante memorando GITGPSS - 202303200016403 y GITGPSS - 202303200020293: solicitante   mediante correo y mesa de trabajo al proceso Gestión de Servicios de Salud ajustes y aclaración al mismo.
Evidencias: Correo electrónico https://drive.google.com/drive/folders/1WaBekJvCSWOQMDUSIiE2pVW1TCIW9S8O </t>
  </si>
  <si>
    <t xml:space="preserve">Se realizaron las diferentes charlas al personal encargado de la disposición de los residuos solidos y peligrosos. 
120.31.13 Planes Institucionales de Gestión Ambiental (PIGA)
Evidencia:
LISTA DE ASISTENCIA  DE SENCIBILIZACION DE CALI 
LISTA DE ASISTENCIA CAMPAÑA DE SENCIBILIZACION SEDE BUCARAMANGA
 https://drive.google.com/drive/folders/14YuONhCJwjA73seGNGgLVgm6MZbUI6al
Con respecto al personal de la sede de Bogotá no fue posible sensibilización debido a que no se cuenta con contrato para las personas encargados de la disposición de residuos 
</t>
  </si>
  <si>
    <t>1.NA
2.100%
3. 100%</t>
  </si>
  <si>
    <t>NO APLICA</t>
  </si>
  <si>
    <t>90%
100%</t>
  </si>
  <si>
    <r>
      <rPr>
        <sz val="7"/>
        <color rgb="FF000000"/>
        <rFont val="Calibri"/>
        <family val="2"/>
      </rPr>
      <t xml:space="preserve"> </t>
    </r>
    <r>
      <rPr>
        <sz val="11"/>
        <color rgb="FF000000"/>
        <rFont val="Calibri"/>
        <family val="2"/>
      </rPr>
      <t>Formación y competencias de servidores públicos, contratistas y colaboradores en temáticas ambientales</t>
    </r>
    <r>
      <rPr>
        <sz val="10"/>
        <color rgb="FF000000"/>
        <rFont val="Calibri"/>
        <family val="2"/>
      </rPr>
      <t>.</t>
    </r>
  </si>
  <si>
    <r>
      <t xml:space="preserve">
1. Se realizó la actualización del plan de seguridad y privacidad de la información el cual se encuentra publicado en  https://intranet.fps.gov.co/documentos-sig planes &gt; Plan estrategico TIC. 100% Avance.
</t>
    </r>
    <r>
      <rPr>
        <u/>
        <sz val="11"/>
        <color theme="1" tint="4.9989318521683403E-2"/>
        <rFont val="Calibri"/>
        <family val="2"/>
      </rPr>
      <t>2. Durante el 1ER S 2022</t>
    </r>
    <r>
      <rPr>
        <sz val="11"/>
        <color theme="1" tint="4.9989318521683403E-2"/>
        <rFont val="Calibri"/>
        <family val="2"/>
      </rPr>
      <t xml:space="preserve">, Para las actividades programadas del plan de seguridad de la información se cuenta con avance del  55%;  Dentro del formato Plan de seguridad, se encuentra incluido el seguimiento que da cuenta del informe del estado de cada una de las actividades con su estado de avance, Evidencia en: https://docs.google.com/spreadsheets/d/1p8eolhrJOTm9mGxVDuiwUW7ADrG0guS4/edit#gid=1832195753.
</t>
    </r>
    <r>
      <rPr>
        <u/>
        <sz val="11"/>
        <color theme="1" tint="4.9989318521683403E-2"/>
        <rFont val="Calibri"/>
        <family val="2"/>
      </rPr>
      <t>Durante el segundo semestre del 2022</t>
    </r>
    <r>
      <rPr>
        <b/>
        <sz val="11"/>
        <color theme="1" tint="4.9989318521683403E-2"/>
        <rFont val="Calibri"/>
        <family val="2"/>
      </rPr>
      <t xml:space="preserve"> </t>
    </r>
    <r>
      <rPr>
        <sz val="11"/>
        <color theme="1" tint="4.9989318521683403E-2"/>
        <rFont val="Calibri"/>
        <family val="2"/>
      </rPr>
      <t>se dio inicio al contrato de consultoría SAMC-FPS-001-2022, para la actualización del SGSI,en el cual se definieron las actividades del estado actual del sistema de gestión y la definición del nuevo plan de seguridad de la información para implementar 2023 a partir de la actualización del diagnostico, de igual forma se dio segumiento y cumplimiento al plan de seguridad 2022 . La evidencia en: 
https://drive.google.com/drive/folders/1yUCouvWnL9a2hjq-fO1vJQIG05_39C0K</t>
    </r>
  </si>
  <si>
    <t>La evidencia esta acorde con lo reportado por el proceso</t>
  </si>
  <si>
    <r>
      <t xml:space="preserve">1. Con corte a 31--03-2023, se ha avanzado un 90% en la automatización de la medición de los indicadores de gestión. Para este tratamiento el 90% faltante es realizar la medición del primer semestre 2023.
</t>
    </r>
    <r>
      <rPr>
        <b/>
        <sz val="10"/>
        <color theme="1" tint="4.9989318521683403E-2"/>
        <rFont val="Arial"/>
        <family val="2"/>
      </rPr>
      <t xml:space="preserve">Las evidencias pueden ser consultadas en el aplicativo SIG FPS, ruta: https://sig.fps.gov.co/suiteve/ind/client?soa=1&amp;mdl=ind&amp;_sveVrs=965620230130&amp;&amp;mdl2=ind&amp;mis=ind-ipage
</t>
    </r>
    <r>
      <rPr>
        <sz val="10"/>
        <color theme="1" tint="4.9989318521683403E-2"/>
        <rFont val="Arial"/>
        <family val="2"/>
      </rPr>
      <t xml:space="preserve">
2. Con corte a 31-03-2023, se ha realizado el seguimiento y la verificación semestralmente a los reportes de los Indicadores de Gestión de cada uno de los procesos y comunica mediante correo electrónico al responsable del proceso los resultados.
</t>
    </r>
    <r>
      <rPr>
        <b/>
        <sz val="10"/>
        <color theme="1" tint="4.9989318521683403E-2"/>
        <rFont val="Arial"/>
        <family val="2"/>
      </rPr>
      <t xml:space="preserve">
Las evidencias pueden ser consultadas en el aplicativo SIG FPS, ruta: https://sig.fps.gov.co/suiteve/ind/client?soa=1&amp;mdl=ind&amp;_sveVrs=965620230130&amp;&amp;mdl2=ind&amp;mis=ind-ipage</t>
    </r>
  </si>
  <si>
    <r>
      <t xml:space="preserve">1, Con corte a 31-03-2023 se ha avanzado un 90% en la Automatización y Estandarización del Software para el reporte y seguimiento al Plan de Mejoramiento Institucional. El 10% restante corresponde al cargue de los registros del plan de mejoramiento en la plataforma SIG FPS.
</t>
    </r>
    <r>
      <rPr>
        <b/>
        <sz val="10"/>
        <color theme="1" tint="4.9989318521683403E-2"/>
        <rFont val="Arial"/>
        <family val="2"/>
      </rPr>
      <t xml:space="preserve">Las evidencias pueden ser consultadas en el aplicativo SIG FPS, ruta:
https://sig.fps.gov.co/suiteve/imp/client?soa=1&amp;mdl=imp&amp;_sveVrs=965620230130&amp;&amp;mdl2=imp&amp;mis=imp-ipage
</t>
    </r>
    <r>
      <rPr>
        <sz val="10"/>
        <color theme="1" tint="4.9989318521683403E-2"/>
        <rFont val="Arial"/>
        <family val="2"/>
      </rPr>
      <t xml:space="preserve">
2. Esta actividad ya se ejecuto en la vigencia 2022, donde se realizaron las actividades  de la ESTRATEGIA PROMOCION DE LA CULTURA DEL AUTOCONTROL,AUTORREGULACION Y AUTOGESTION radicado OPS-202201200001164 , se realizaron todas las actividades definidas en la circular *OPS* - *202201200001164* COMUNICACIÓN ESTRATEGIA PROMOCION DE LA CULTURA DEL AUTOCONTROL, AUTORREGULACION Y AUTOGESTION
Evidencias:  https://drive.google.com/drive/folders/1vbVho-uW9v4ufPH10DDABCV2FF2sff7y?usp=share_link</t>
    </r>
  </si>
  <si>
    <r>
      <t xml:space="preserve">1. Durante el </t>
    </r>
    <r>
      <rPr>
        <b/>
        <sz val="10"/>
        <color theme="1" tint="4.9989318521683403E-2"/>
        <rFont val="Arial"/>
        <family val="2"/>
      </rPr>
      <t>I Trimestre de 2023</t>
    </r>
    <r>
      <rPr>
        <sz val="10"/>
        <color theme="1" tint="4.9989318521683403E-2"/>
        <rFont val="Arial"/>
        <family val="2"/>
      </rPr>
      <t xml:space="preserve"> se realizó el seguimiento de recepción de informes a través de documento: Control de entrega de informes; cada líder de Subproceso se encarga de revisar la calidad de los datos y se tramita con el prestador para el mejoramiento. 
Evidencias encontradas:
https://docs.google.com/spreadsheets/d/1G-mpSnxqgEE2T9xi15ydPF0VXfIRoIdd/edit?usp=sharing&amp;ouid=112571728643371746857&amp;rtpof=true&amp;sd=true 
 https://drive.google.com/drive/u/1/folders/1SUkLWS9e2an2akDhvx-mnOeJzc6J4DL5
2. En las reuniones nacionales de servicios de salud se están socializando los principales hallazgos evidenciados en los informes.
Evidencias encontradas:
https://drive.google.com/drive/folders/1V5aU-N36o-m1OApfvgjR0f823R2hZ49n?usp=sharing
 https://drive.google.com/drive/u/1/folders/1k2eqOZG6zTvi9OgCxVNolZn6o52TwMA6 </t>
    </r>
  </si>
  <si>
    <r>
      <t xml:space="preserve">En el periodo objeto de reporte se han consultado las paginas web de SUPERSOCIEDADES, SUPERSALUD Y MINISTERIO DE HACIENDA   https://servicios.supersociedades.gov.co/barandaVirtual/#!/app/dashboard, https://www.supersalud.gov.co/es-co/nuestra-entidad/cifras-y-estadisticas, Reestructuración de Pasivos en las Entidades Territoriales (minhacienda.gov.co)  y con este insumo se actualizo la base de datos "matriz concursales 2022", en la cual se registraron el estado de los procesos concursales que tiene vigentes la entidad. </t>
    </r>
    <r>
      <rPr>
        <b/>
        <sz val="10"/>
        <color theme="1" tint="4.9989318521683403E-2"/>
        <rFont val="Arial"/>
        <family val="2"/>
      </rPr>
      <t>Evidencia: https://drive.google.com/drive/u/1/folders/1l3gc5qDN9CZBnB_5Q2Q4QPAnEQByDCnu</t>
    </r>
  </si>
  <si>
    <r>
      <rPr>
        <b/>
        <sz val="10"/>
        <color theme="1" tint="4.9989318521683403E-2"/>
        <rFont val="Arial"/>
        <family val="2"/>
      </rPr>
      <t xml:space="preserve">Actividad 1: </t>
    </r>
    <r>
      <rPr>
        <sz val="10"/>
        <color theme="1" tint="4.9989318521683403E-2"/>
        <rFont val="Arial"/>
        <family val="2"/>
      </rPr>
      <t xml:space="preserve">En el periodo objeto de reporte se ha llevado a cabo la implementación del webservice con confemaras en aras de establecer un motor de busqueda de los procesos concursales. Actualmente se esta a la espera del analisis de la información por el área de planeación reportada en el II trimestre. Asi mismo, se han establecido comunicaciones telefonicas con SUPERSOCIEDADES , SUPERSALUD Y MINISTERIO DE HACIENDA, quienes brindaron los siguientes links https://servicios.supersociedades.gov.co/barandaVirtual/#!/app/dashboard, https://www.supersalud.gov.co/es-co/nuestra-entidad/cifras-y-estadisticas, Reestructuración de Pasivos en las Entidades Territoriales (minhacienda.gov.co) para buscar las entidades que se encuentran en proceso concursal. 
</t>
    </r>
    <r>
      <rPr>
        <b/>
        <sz val="10"/>
        <color theme="1" tint="4.9989318521683403E-2"/>
        <rFont val="Arial"/>
        <family val="2"/>
      </rPr>
      <t xml:space="preserve">Actividad 2: </t>
    </r>
    <r>
      <rPr>
        <sz val="10"/>
        <color theme="1" tint="4.9989318521683403E-2"/>
        <rFont val="Arial"/>
        <family val="2"/>
      </rPr>
      <t xml:space="preserve">En el periodo objeto de reporte se han consultado las paginas web de SUPERSOCIEDADES, SUPERSALUD Y MINISTERIO DE HACIENDA y con este insumo se actualizo la base de datos "matriz concursales 2023", en la cual se registraron el estado de los procesos concursales que tiene vigentes la entidad.
 </t>
    </r>
    <r>
      <rPr>
        <b/>
        <sz val="10"/>
        <color theme="1" tint="4.9989318521683403E-2"/>
        <rFont val="Arial"/>
        <family val="2"/>
      </rPr>
      <t>Evidencia: https://drive.google.com/drive/u/1/folders/1l3gc5qDN9CZBnB_5Q2Q4QPAnEQByDCnu</t>
    </r>
  </si>
  <si>
    <r>
      <rPr>
        <b/>
        <sz val="10"/>
        <color theme="1" tint="4.9989318521683403E-2"/>
        <rFont val="Arial"/>
        <family val="2"/>
      </rPr>
      <t xml:space="preserve">Actividad 1: </t>
    </r>
    <r>
      <rPr>
        <sz val="10"/>
        <color theme="1" tint="4.9989318521683403E-2"/>
        <rFont val="Arial"/>
        <family val="2"/>
      </rPr>
      <t xml:space="preserve">En el periodo objeto de reporte se radicaron 512  PQRS y fueron asignadas a los contratistas de cobro coactivo  para su trámite de las cuales fueron gestionados 335 radicados.
</t>
    </r>
    <r>
      <rPr>
        <b/>
        <sz val="10"/>
        <color theme="1" tint="4.9989318521683403E-2"/>
        <rFont val="Arial"/>
        <family val="2"/>
      </rPr>
      <t>Actividad 2:</t>
    </r>
    <r>
      <rPr>
        <sz val="10"/>
        <color theme="1" tint="4.9989318521683403E-2"/>
        <rFont val="Arial"/>
        <family val="2"/>
      </rPr>
      <t xml:space="preserve"> En el periodo objeto de reporte se solicitaron 79  liquidaciones a la Subdirección Financiera y se proyectaron 18 memorandos internos a Contabilidad, cartera, presupuesto y secretaria general en aras de obtener los insumos necesarios para dar respuesta a los derechos de peticion. 
</t>
    </r>
    <r>
      <rPr>
        <b/>
        <sz val="10"/>
        <color theme="1" tint="4.9989318521683403E-2"/>
        <rFont val="Arial"/>
        <family val="2"/>
      </rPr>
      <t>Evidencia: https://drive.google.com/drive/u/1/folders/1dQ-53GFDF-yu_WelRDAykIQCVd-UtWdy</t>
    </r>
  </si>
  <si>
    <r>
      <t xml:space="preserve">En el periodo objeto de reporte se realizaron x capacitaciones al Grupo de cobro coactivo sobre Derechos de petición y los insumos necesarios para dar respuesta a los mismos. </t>
    </r>
    <r>
      <rPr>
        <b/>
        <sz val="10"/>
        <color theme="1" tint="4.9989318521683403E-2"/>
        <rFont val="Arial"/>
        <family val="2"/>
      </rPr>
      <t>Evidencia: https://drive.google.com/drive/u/1/folders/1dQ-53GFDF-yu_WelRDAykIQCVd-UtWdy</t>
    </r>
  </si>
  <si>
    <r>
      <t xml:space="preserve">En el periodo objeto de reporte se validaron que 103 procesos tuvieran sus etapas debidamente ejecutorias previa expedición de los actos administrativos. </t>
    </r>
    <r>
      <rPr>
        <b/>
        <sz val="10"/>
        <color theme="1" tint="4.9989318521683403E-2"/>
        <rFont val="Arial"/>
        <family val="2"/>
      </rPr>
      <t>Evidencia:</t>
    </r>
    <r>
      <rPr>
        <sz val="10"/>
        <color theme="1" tint="4.9989318521683403E-2"/>
        <rFont val="Arial"/>
        <family val="2"/>
      </rPr>
      <t xml:space="preserve"> </t>
    </r>
    <r>
      <rPr>
        <b/>
        <sz val="10"/>
        <color theme="1" tint="4.9989318521683403E-2"/>
        <rFont val="Arial"/>
        <family val="2"/>
      </rPr>
      <t>https://drive.google.com/drive/u/1/folders/1uLR_2vVTTqIfNIovAEeSPn_4shBSTg0o</t>
    </r>
  </si>
  <si>
    <r>
      <rPr>
        <b/>
        <sz val="10"/>
        <color theme="1" tint="4.9989318521683403E-2"/>
        <rFont val="Arial"/>
        <family val="2"/>
      </rPr>
      <t xml:space="preserve">ACTIVIDAD 1: </t>
    </r>
    <r>
      <rPr>
        <sz val="10"/>
        <color theme="1" tint="4.9989318521683403E-2"/>
        <rFont val="Arial"/>
        <family val="2"/>
      </rPr>
      <t xml:space="preserve">En el periodo objeto de reporte se proyectaron 0 acto administrativos que decretan medidas cautelares. </t>
    </r>
    <r>
      <rPr>
        <b/>
        <sz val="10"/>
        <color theme="1" tint="4.9989318521683403E-2"/>
        <rFont val="Arial"/>
        <family val="2"/>
      </rPr>
      <t>No se registra evidencia</t>
    </r>
    <r>
      <rPr>
        <sz val="10"/>
        <color theme="1" tint="4.9989318521683403E-2"/>
        <rFont val="Arial"/>
        <family val="2"/>
      </rPr>
      <t xml:space="preserve">
 </t>
    </r>
    <r>
      <rPr>
        <b/>
        <sz val="10"/>
        <color theme="1" tint="4.9989318521683403E-2"/>
        <rFont val="Arial"/>
        <family val="2"/>
      </rPr>
      <t>ACTIVIDAD 2 y 3:</t>
    </r>
    <r>
      <rPr>
        <sz val="10"/>
        <color theme="1" tint="4.9989318521683403E-2"/>
        <rFont val="Arial"/>
        <family val="2"/>
      </rPr>
      <t xml:space="preserve"> En el periodo objeto de reporte se proyectaron 1 acto administrativos que resuelve recursos de contradicción interpuestos por el ejecutado.
Los resultados anteriores se presentan, toda vez que con la disminuciòn de personal la dependencia se ha encargado de responder derechos de peticion y tramites urrgentes que tienen terminos de Ley.  
</t>
    </r>
    <r>
      <rPr>
        <b/>
        <sz val="10"/>
        <color theme="1" tint="4.9989318521683403E-2"/>
        <rFont val="Arial"/>
        <family val="2"/>
      </rPr>
      <t>Evidencia:https://drive.google.com/drive/u/1/folders/1uLR_2vVTTqIfNIovAEeSPn_4shBSTg0o</t>
    </r>
  </si>
  <si>
    <t>Tecnología</t>
  </si>
  <si>
    <r>
      <t xml:space="preserve">Con corte a 31-03-2023, no se realizaron revisiones técnicas  de solicitud de creación, modificación o eliminación de indicador y a la hoja de vida del indicador. Lo anterior teniendo en cuenta que el total de indicadores culminaban su vida de medición de acuerdo con la PLANEACIÓN ESTRATEGICA INSTITUCIONAL 2018-2022, al corte 31-12-2022  y por tanto no fue necesario realizar modificaciones de los indicadores en el periodo reportado. En tal caso se reporta un avance de 100%, para la PLANEACIÓN ESTRATEGICA INSTITUCIONAL 2023-2026, se puso a consideración en la sesión 03-2023 el día 30-03-2023 la versión 2.0 de la planeación estratégica, al estar esta en estudio no se han desarrollado aun los nuevos indicadores, y por tanto no ha sido necesaria aun la actualización de hojas de vida de indicadores.
</t>
    </r>
    <r>
      <rPr>
        <b/>
        <sz val="10"/>
        <color theme="1" tint="4.9989318521683403E-2"/>
        <rFont val="Arial"/>
        <family val="2"/>
      </rPr>
      <t xml:space="preserve">
Las evidencias pueden ser consultadas en:
https://drive.google.com/drive/u/0/folders/1Qy-2JRo_IzYMgxti-g5Nn3ESMGwifFgy</t>
    </r>
  </si>
  <si>
    <t xml:space="preserve">Falta de infraestructura tecnológica para el adecuado seguimiento y reporte de avance de las acciones formuladas para la mejora
Falta de cultura por parte de los funcionarios para el reporte oportuno del avance de las acciones de mejora
</t>
  </si>
  <si>
    <t>Se realizo consulta al aplicativo sireci el 19 de enero de 2023 , 08, 10 y 13 de febrero de 2023 y el 02 de marzo de 2023 
Evidencia:https://drive.google.com/drive/u/0/folders/12YU032zDAej3Tw-6ECeBKDMTGGFooGba
Se realizo envió a los responsables de procesos, sobre el reporte de avances con las respectivas fechas y las respectivas indicaciones para el reporte del I Trimestre PMI Vigencia 2023
Evidencia:https://drive.google.com/drive/u/0/folders/12YU032zDAej3Tw-6ECeBKDMTGGFooGba</t>
  </si>
  <si>
    <t xml:space="preserve">Inadecuado envió y justificación porparte de los procesos, para solicitar el trámite de vigencias futuras
No contar con apropiación en el marco del gasto demediano plaza para el trámite de vigencias futuras
</t>
  </si>
  <si>
    <t>Solicitud y seguimiento porparte de la Oficina Asesora de Planeación y Sistemas de las necesidades de bienes y servicios para vigencias futuro
Actualización del procedimiento Tramite de Vigencias Futuras
Retroalimentación con los procesos sobre el tramite de las Vigencias futura</t>
  </si>
  <si>
    <t xml:space="preserve">Posibilidad de afectación reputacional y económica por Sanciones de la Autoridad Ambiental debido a la no inclusión e incumplimiento de los criterios ambientales a los servicios o productos contratados externamente a los que les aplique. </t>
  </si>
  <si>
    <t xml:space="preserve">Realizar la inclusión de criterios ambientales al manual de contratación y supervisión. </t>
  </si>
  <si>
    <t>Solicitud actualización Manual de contratación y supervisión</t>
  </si>
  <si>
    <t>Posibilidad de afectación reputacional debido a  deficiencias en la conveniencia y oportunidad  de las políticas , programas y controles operativos referentes a la gestión ambiental  , en las diferentes sedes   que puede llevar a una no conformidad del sistema.</t>
  </si>
  <si>
    <t>Falta de alineación de los planes, programas de gestión ambiental a la dirección estratégica de la entidad</t>
  </si>
  <si>
    <t>Cambios en la planeación estratégica de la entidad</t>
  </si>
  <si>
    <t xml:space="preserve">Afectación en el cumplimiento del objetivo estratégico ambiental 
</t>
  </si>
  <si>
    <t>Gestionar el correcto funcionamiento de los sistemas y la infraestructura tics de la entidad mediante el
análisis, ejecución y seguimiento de requerimientos tecnológicos con el fin de servir como apoyo estratégico a
la entidad, garantizando el uso de tecnologías en la consecución de los objetivos de forma eficiente.</t>
  </si>
  <si>
    <t xml:space="preserve">Retraso en la operación de los funcionarios
Afectación de la imagen de la entidad frente a los usuarios
Afectaciones Legales y sanciones económicas
Inoperabilidad de las herramientas y/o elementos tecnológicos (equipos de computo, impresoras, etc.) 
Afectación o baja disponibilidad de los sistemas de información de la entidad
</t>
  </si>
  <si>
    <t xml:space="preserve">1. Registrar  en la Matriz centralizada los requerimientos de los usuarios de manera permanente.
2. Realizar seguimiento diario y distribución a los Ing., de soporte los requerimientos recibidos para su gestión y solución
</t>
  </si>
  <si>
    <t xml:space="preserve">1. Registrar  en la Matriz centralizada los requerimientos de los usuarios de manera permanente.
2. Realizar seguimiento diario y distribución a los Ing., de soporte los requerimientos recibidos para su gestión y solución
3.  Generar reporte semanal del listado de casos que se vencieron con número de caso, responsable, estado, tiempo transcurrido en la solución de los casos y la acción que se ejecutará para prevenir que vuelva a suceder en el futuro.
</t>
  </si>
  <si>
    <t>1. Al hacer seguimiento en la matriz centraliza se evidencia que se generó en el primer trimestre 353 casos registrados en la mesa de ayuda, de los cuales fueron cerrados y solucionados 331 casos. Quedando en proceso de atención 22 casos, que de acuerdo a la complejidad requerida se seguirá dando la atención pertinente y posterior cierre, que permita el mejoramiento de nuestros ANS.
"Matriz Centralizada Casos Mesa de ayuda - primer trimestre 2023"
https://drive.google.com/drive/u/0/folders/1PMhO-wzZTH3uFUyqIUsNi5nEno-OwPri
% AVANCE: 94
2. El seguimiento diario se realiza por medio de la mesa ayuda (http://soporte.fps.gov.co) para poder atender los caso diarios que han presentado en la entidad. Los cuales son atendidos de acuerdo al nivel de atención (Niveles I, II y III) y tipo de atención requerida.                                   Las evidencia de los soportes esta en link https://drive.google.com/drive/u/0/folders/1PMhO-wzZTH3uFUyqIUsNi5nEno-OwPri   con el nombre "Matriz Centralizada Casos Mesa de ayuda - primer trimestre 2023.xlsx"
% AVANCE: 100
3. En este informe trimestral hay 23 casos por cerrar (con estado open). distribuidos en atención así:
Yaira Alejandra Santos Gómez	8
Sol Marina Cure Flórez	4
Hernán Andrés Sánchez Guerra	6
Ernesto de Jesús Morales Robles	4
Luis segura	1
https://drive.google.com/drive/u/0/folders/1PMhO-wzZTH3uFUyqIUsNi5nEno-OwPri con el nombre Informe de Casos
% AVANCE: 100
Se recomienda al equipo hacer el debido seguimiento a los casos pendientes por cerrar y/o solucionar.</t>
  </si>
  <si>
    <t xml:space="preserve">Durante el segundo seguimiento del  primer trimestre 2023, el proceso acata la Observaciones de ajustar porcentajes y links y productos.
Durante el primer seguimiento del  primer trimestre 2023,  La evidencia es acorde con lo reportado, sin embargo la actividad 1, no tiene el link de evidencia, favor agregar. Frente a la actividad 3, el proceso no reporto evidencia, por lo que dificulta su seguimiento, Favor agregar la evidencia y recuerden que la evidencia es un informe de casos analizados.
Por ultimo es importante que el % de avance lo dejen por cada actividad es decir:
Actividad 1: 100%
Actividad 2: XXX
Actividad 3: XXX
</t>
  </si>
  <si>
    <t xml:space="preserve">• Actualizar semanalmente la base de datos de cuentas personales, de acuerdo a las novedades presentadas en el boletín diario de almacén, traslado de funcionarios, entrega de cargos y terminación de contrato de los funcionarios.
• Mediante el contrato de prestación de servicios establecer la obligación de la actualización y control de las cuentas personales
</t>
  </si>
  <si>
    <t>* La actualización de la base de datos de cuentas personales se realiza de manera permanente de acuerdo a las novedades que se presentan en por medio del boletín diario de almacén realizando las modificaciones a esta. Se deja evidencia en el drive: https://drive.google.com/drive/u/0/folders/1tdh8lWZPufdMyOQQWR0cK28yu_J0ghSw
* Se celebro el contrato 227 de 2023 dentro del cual se establecen obligaciones para se de apoyo al área Administrativa realizando el manejo del inventario físico de almacén de los bienes muebles propiedad del Fondo de Pasivo Social de Ferrocarriles Nacionales de Colombia desde el GIT Gestión, Bienes, Compras y Servicios Administrativos de la  Secretaria General. Se deja evidencia en el drive: https://drive.google.com/drive/u/0/folders/1tdh8lWZPufdMyOQQWR0cK28yu_J0ghSw</t>
  </si>
  <si>
    <t xml:space="preserve">Actualizar semanalmente la base de datos de cuentas personales, de acuerdo a las novedades presentadas en el boletín diario de almacén, traslado de funcionarios, entrega de cargos y terminación de contrato de los funcionarios.
Mediante el contrato de prestación de servicios establecer la obligación de la actualización y control de las cuentas personales
En el momento de realizar inventario de cuentas personales; o en el caso que un funcionario o contratista realiza devolución de los bienes asignados, y alguno o todos los elementos no están físicamente, se adopta por los siguiente: 1, Buscar el bien en toda la Entidad. 2. Solicitar al funcionario reponer el bien. 3. Solicitar al funcionario la denuncia de la perdida. 4, Gestionar ante la aseguradora la reposición del Bien.
</t>
  </si>
  <si>
    <t>Base de datos de cuentas personales
Contrato de prestación de servicios
formato (APGSADADFO02) "Reintegro de elementos", Denuncio y reposición del bien ante la aseguradora</t>
  </si>
  <si>
    <t xml:space="preserve">* La actualización de la base de datos de cuentas personales se realiza de manera permanente de acuerdo a las novedades que se presentan en por medio del boletín diario de almacén realizando las modificaciones a esta. Se deja evidencia en el drive: https://drive.google.com/drive/u/0/folders/1tdh8lWZPufdMyOQQWR0cK28yu_J0ghSw
* Se celebro el contrato 227 de 2023 dentro del cual se establecen obligaciones para se de apoyo al área Administrativa realizando el manejo del inventario físico de almacén de los bienes muebles propiedad del Fondo de Pasivo Social de Ferrocarriles Nacionales de Colombia desde el GIT Gestión, Bienes, Compras y Servicios Administrativos de la  Secretaria General. Se deja evidencia en el drive: https://drive.google.com/drive/u/0/folders/1tdh8lWZPufdMyOQQWR0cK28yu_J0ghSw
</t>
  </si>
  <si>
    <t xml:space="preserve">Insuficientes recursos financieros para la adquirir pólizas de seguros  
falta de control de vencimiento de las pólizas de seguros
Falta comunicación con los intermediarios de seguros que adelanten asesoramiento en el  procesos de adquisición de pólizas de seguros.
Falta de recurso tecnológico, humano e infra estura para el cuidado y protección de los bienes de propiedad de la entidad
Los servidores públicos y contratistas no asumen la responsabilidad sobre la custodia de los bienes a su cargo
</t>
  </si>
  <si>
    <t xml:space="preserve">Asegurar los bienes que se encuentra en  bodega y realizar inspecciones físicas constantes a los bienes.
Tener en cuenta las fechas de terminación de todas las pólizas, proyectando presupuestalmente los costos, análisis de las clases seguros, solicitar oportunamente la nueva contratación, mediante estudio previo con el fin de salvaguardar los bienes y servicios.
Mediante memorando solicitar recursos necesarios para cubrir el 100%  de las pólizas y no contar con estos implica incumplimiento de las funciones del proceso.
Proyectar en el anteproyecto de el Plan Anual de adquisiciones  los cálculos de valor de cada póliza, de acuerdo al inventario de bienes existentes  determinando cuales son prioridad de asegurar y riesgos financieros
</t>
  </si>
  <si>
    <t>Pólizas</t>
  </si>
  <si>
    <t>La vigencia de las pólizas se encuentra hasta el 13 de octubre de 2023, que cubren los siguientes 
- MANEJO DEL SECTOR OFICIAL
-INFIDELIDAD Y RIESGOS FINANCIEROS
-DAÑOS MATERIALES ENTIDADES ESTATALES- Protege los bienes inmuebles de la Entidad 
-RESPONSABILIDAD CIVIL EXTRACONTRACTUAL
-TRANSPORTE DE VALORES
- RESPONSABILIDAD CIVIL DE SERVIDORES PÚBLICOS
-DAÑOS MATERIALES ENTIDADES ESTATALES-esta protege al edificio e inmuebles
Pólizas se dejan en el drive: https://drive.google.com/drive/u/0/folders/1tdh8lWZPufdMyOQQWR0cK28yu_J0ghSw</t>
  </si>
  <si>
    <t xml:space="preserve">Falta de actualización de procedimientos y ficha de caracterización
Falta de veracidad en las evidencias de la información suministrada por parte de los procesos, al realizar la verificación y seguimiento.
Entrega extemporánea de la información por parte de los procesos para reportes internos  y a entes de control.
No entrega la información solicitada por parte de los procesos
</t>
  </si>
  <si>
    <t xml:space="preserve">Afectación de la Imagen Institucional
Sanciones Disciplinarias
Hallazgos por Organismos de Control
</t>
  </si>
  <si>
    <t xml:space="preserve">Durante el primer trimestre de 2023 se realizaron los siguientes informes de ley: 
1, Informe de evaluación independiente del estado del sistema de Control Interno  - se publico en la pagina web el día 08 de abril de 2023.
2, Informe Ejecutivo  Control Interno Contable FPSFNC CARGUE CHIP - se socializo por medio del memorando OCI - 202301010020413 del 01-03-2023
3, Evaluación a la Gestión Institucional (Evaluación de Gestión por Dependencias) - se socializó por medio del memorando *OCI* - *202301010000434 del 06-03-2023.
4, Informe de Derechos de Autor - Software - se solicito insumos por medio del memorando OCI - 202301010015863 de fecha 14-02-2023.
5, Informe y certificación de la Información Litigiosa del Estado Ekogui -  Se envió Verificación al sistema Ekogui , segundo semestre 2022.CORREO EL 16/02/2023 correo ciro.sanchez@fps.gov.co
6, Seguimiento SIRECI-CGN (Sistema de Rendición Electrónica de la Cuenta e Informes)  se socializo por medio del memorando OCI - 202301010022923 de fecha 09-03-2023 Asunto: Informe de auditoría de seguimiento a los informes del SIRECI CGR (Sistema de Rendición Electrónica de la Cuenta e Informes) vigencia 2022.
7, Se realizó revisión del plan anticorrupción III cuatrimestre 2022, el 31 de enero 2023, se envió correo electrónico con asunto: Publicación Plan Anticorrupción y de Atención al Ciudadano III Cuatrimestre de 2022
Evidencia: Evidencia: https://drive.google.com/drive/u/0/folders/1FTKMk29EM9HRL9uoreobB5LOLMXG4Ahe
</t>
  </si>
  <si>
    <t xml:space="preserve"> El líder del proceso de Seguimiento y Evaluación Independiente realiza el Seguimiento mensual al Plan Anual de Auditorias basado en Riesgos con el fin de asegurar la presentación de Informes en los términos de Ley.
</t>
  </si>
  <si>
    <t xml:space="preserve">Desactualización del manual de políticas contables
Falta de conocimiento permanente de la actualización de la normatividad contable publica 
Rotación de los funcionarios fuera del procesos haciendo que se produzcan reprocesos por falta de experticia.
</t>
  </si>
  <si>
    <t xml:space="preserve">Constantes cambios en materia jurídica y financiera que conlleven al incumplimiento de obligaciones tributarias.
Por la eventualidad de la emergencia sanitaria que esta enfrentando el país, la entidad puede enfrentar la posibilidad de la perdida de información (que no se encuentran de manera digitalizada)
</t>
  </si>
  <si>
    <t>1. El manual de políticas contables se actualizo en la vigencia 2022 evidencia: https://intranet.fps.gov.co/aymsite/showfiledocument/1/c4209630760cb0f8b6bc09b0abac6d27
2. Dentro del primer trimestre del 2023 se toma como referente los meses de diciembre del 2022, enero y febrero del 2023 que fueron realizadas firmadas y evaluadas dentro del primer trimestre del 2023, para lo cual estaban programadas para el cierre de la vigencia 2022 realizar 80 conciliaciones entre procesos, logrando realizar 115 de acuerdo con relación adjunta y que a continuación se describe: PROESP DE APROPIACION DE RECURSOS DE SALUD 3, GLOSAS SERVICIOS DE URGENCIAS 2, DEFENSA JUDICIAL 1, CUOTAS PARTES FCN 1, CUOTAS PARTES ISS 1, CONCIIACINES BANCARIAS 1, CONCILIACIONES DE CAJAS MENORES 9 Y CONCIIACION NOMINA DE EMPLEADOS 1, ARROJANDO UN PORCENTAJE DE CUMPLIMIENTO DEL 144% mostrando el esfuerzo que el proceso realizo para la entrega de los estados financieros de la vigencia 2022 de acuerdo con el siguiente LINK https://drive.google.com/drive/u/0/folders/1kfoOnJDjkI7_nnZ1vloYmgwVSJtT0LF6</t>
  </si>
  <si>
    <t>Dentro del primer trimestre del 2023 se toma como referente los meses de diciembre del 2022, enero y febrero del 2023 que fueron realizadas firmadas y evaluadas dentro del primer trimestre del 2023, para lo cual estaban programadas para el cierre de la vigencia 2022 realizar 80 conciliaciones entre procesos, logrando realizar 115 de acuerdo con relación adjunta y que a continuación se describe: PROESP DE APROPIACION DE RECURSOS DE SALUD 3, GLOSAS SERVICIOS DE URGENCIAS 2, DEFENSA JUDICIAL 1, CUOTAS PARTES FCN 1, CUOTAS PARTES ISS 1, CONCIIACINES BANCARIAS 1, CONCILIACIONES DE CAJAS MENORES 9 Y CONCIIACION NOMINA DE EMPLEADOS 1, ARROJANDO UN PORCENTAJE DE CUMPLIMIENTO DEL 144% mostrando el esfuerzo que el proceso realizo para la entrega de los estados financieros de la vigencia 2022 de acuerdo con el siguiente LINK https://drive.google.com/drive/u/0/folders/1kfoOnJDjkI7_nnZ1vloYmgwVSJtT0LF6</t>
  </si>
  <si>
    <t>Se llevó a cabo  el seguimiento semanal y consolidado trimestralmente para el informe de gestión de los abogados sustanciadores y así evaluar los tiempos de respuesta a los tramites. Estos informes son publicados mensualmente en la pagina web para conocimiento de la ciudadanía y como evidencia para el presente informe se encuentran en el link: https://drive.google.com/drive/u/0/folders/14xp0u9ZWNlmEbICcWGqfrXCri3-16ZkL
Para el segundo trimestre 2023, se tiene programado realizar la respectiva socialización sobre sanciones disciplinarias.</t>
  </si>
  <si>
    <t>1. Se han desarrollado mesas de trabajo y analizado el procedimiento de Sustitución Pensional a Beneficiarios   para identificar cual debe ser  el nuevo punto de control que debe tener el procedimiento, el borrador se encuentra en el link https://drive.google.com/drive/u/0/folders/14xp0u9ZWNlmEbICcWGqfrXCri3-16ZkL
2. Se llevó a cabo  el seguimiento semanal y consolidado trimestralmente para el informe de gestión de los abogados sustanciadores y así evaluar los tiempos de respuesta a los tramites. Estos informes son publicados mensualmente en la pagina web para conocimiento de la ciudadanía y como evidencia para el presente informe se encuentran en el link: https://drive.google.com/drive/u/0/folders/14xp0u9ZWNlmEbICcWGqfrXCri3-16ZkL</t>
  </si>
  <si>
    <t xml:space="preserve">La evidencia es acorde con lo reportado, sin embargo se le solicita al proceso, para próximos reportes adjuntar registros de asistencia de las mesas de trabajo donde se adelantan las actualizaciones al procedimiento.
</t>
  </si>
  <si>
    <t xml:space="preserve">Alta rotación del personal de contratación
 Demoras en los trámites ocasionada por la falta de respuesta o respuesta extemporánea de las otras dependencias de la Entidad.
Falta de unificación de criterios entre el grupo de Gestión Prestaciones Económicas y los demás procesos de la entidad
</t>
  </si>
  <si>
    <t>Se ha dado respuesta al 100% de las solicitudes realizando en cada uno de ellos el adecuado estudio  jurídico para su reconocimiento o negación. Se evidencia en el link: https://drive.google.com/drive/u/0/folders/14xp0u9ZWNlmEbICcWGqfrXCri3-16ZkL
Se actualiza mensualmente el nomograma de acuerdo a los requerimientos y necesidades del GIT Prestaciones Económicas y se encuentra publicado en la pagina de intranet de la entidad. Evidencia https://drive.google.com/drive/u/0/folders/14xp0u9ZWNlmEbICcWGqfrXCri3-16ZkL</t>
  </si>
  <si>
    <t>Actos Administrativos
Nomograma actualizado</t>
  </si>
  <si>
    <t>Se ha dado respuesta al 100% de las solicitudes realizando en cada uno de ellos el adecuado estudio  jurídico para su reconocimiento o negación. Se incluye muestras de actos administrativos  en el link: https://drive.google.com/drive/u/0/folders/14xp0u9ZWNlmEbICcWGqfrXCri3-16ZkL 
Se actualiza mensualmente el normograma de acuerdo a los requerimientos y necesidades del GIT Prestaciones Económicas y se encuentra publicado en la pagina de intranet de la entidad. Evidencia https://drive.google.com/drive/u/0/folders/14xp0u9ZWNlmEbICcWGqfrXCri3-16ZkL</t>
  </si>
  <si>
    <t xml:space="preserve">Inexistencia de un sistema integrado para manejar toda la información del Talento Humano. 
Perdida de información por falta de digitalización de historias laborales del personal retirado, soporte de pago de nómina y de seguridad social y parafiscales
Presupuesto insuficiente para la actualización del Software de nomina y gestión documental
</t>
  </si>
  <si>
    <t>Durante el I T-2023, Gestión de Talento Humano implemento las siguientes acciones para el control del riesgo de gestión identificado en el proceso: 
1) Continuó la implementación de un plan de contingencia que permita contar con la información digital, correspondiente a las nóminas e historia laborales de las vigencias 1992 al 2023.
EVIDENCIA: FILA 21 - BASE DE DATOS EXPEDIENTES GTH  1992-2023
2) Dio continuidad al plan de trabajo con el propósito de digitalizar los documentos que se encuentren archivados en las historias laborales.
EVIDENCIA:  FILA 21-  ACTA DE INSPECCIÓN DE ARCHIVOS GTH - IT-2023
3) Realizó inspección a  los archivos en custodia de GTH, con el fin de detectar, las causas internas y externas (Ambientales, biológicas, químicas, mecánicas) que conducen a la perdida y/o deterioro de  la información.
EVIDENCIA: FILA 21-  ACTA DE INSPECCIÓN DE ARCHIVOS GTH - IT-2023               https://drive.google.com/drive/u/0/folders/1P9opth0dd-Ds6VGYfzp3CUYkvcN0QnEC</t>
  </si>
  <si>
    <t>La evidencia es acorde con lo reportado por el proceso, se sugiere para el próximo reporte frente a la actividad 2, dar mas detalle de la base de datos.</t>
  </si>
  <si>
    <t>Gestión del Talento Humano</t>
  </si>
  <si>
    <t>Gestión</t>
  </si>
  <si>
    <t>Posibilidad de afectación económica por sanciones legales debido al incumplimiento de los objetivos del Sistema de Gestión de la Seguridad y Salud en el Trabajo a causa de la no realización de las acciones establecidas en el Plan Institucional y en los Programas de la Seguridad y Salud en el Trabajo de la entidad</t>
  </si>
  <si>
    <t>Débil seguimiento al cumplimiento del Plan Institucional y los programas del SGSST</t>
  </si>
  <si>
    <t>Impacto económico por sanciones legales</t>
  </si>
  <si>
    <t>La oficina Asesora de Planeación y Sistemas y el GIT Gestión Talento Humano coordinan la ejecución de la auditoria interna al Subsistema de Gestión de la Seguridad y Salud en el Trabajo para verificar el cumplimiento de las actividades del Plan Institucional de la Seguridad y Salud en el Trabajo y los Programas de la seguridad y salud en el trabajo. Evidencia: Informe de auditoria interna al Subsistema de Gestión de la Seguridad y Salud en el Trabajo</t>
  </si>
  <si>
    <t>Realizar auditoria interna al Subsistema de Gestión de la Seguridad y Salud en el Trabajo</t>
  </si>
  <si>
    <t>Informe de auditoria interna al Subsistema de Gestión de la Seguridad y Salud en el Trabajo</t>
  </si>
  <si>
    <t>Durante el I Trimestre de 2023 no se ha realizado la auditoria interna del SG-SST , teniendo presente que se encuentra programada para realizarse en el mes de octubre de 2023, registrada en el PLAN ANUAL DE TRABAJO SST 2023.
*La Oficina Asesora de Planeación y Sistemas, realizo la cotización para la ejecución de la auditoria interna de ICONTEC  , del Sistema de Gestión y Seguridad y Salud en el Trabajo 2023.
* Se tiene programado en el  PLAN ANUAL DE TRABAJO SST para el mes de octubre de 2023 la Auditoria Interna SST .
FILA 22- COTIZACIÓN PARA LA EJECUCIÓN DE LA AUDITORIA INTERNA DEL ICONTEC-CORREO
FILA 22-  PLAN ANUAL DE TRABAJO SST 2023 
https://drive.google.com/drive/u/0/folders/1P9opth0dd-Ds6VGYfzp3CUYkvcN0QnEC</t>
  </si>
  <si>
    <t xml:space="preserve">Incumplimiento en la implementación de los instrumentos archivísticos
No cuenta con un sistema de gestión de  documentos electrónico acorde para el manejo de los documentos del archivo
Falta de un programa de gestión documental que guarde y conserve las imágenes digitales de los documentos 
Desconocimiento de los servidores públicos del FPS FNC en los temas de Gestión Documental 
</t>
  </si>
  <si>
    <t xml:space="preserve">El Responsable del proceso de Gestión Documental realiza trimestralmente socialización y Capacitaciones a los servidores públicos de FPS-FNC de los temas de Gestión Documental
</t>
  </si>
  <si>
    <t xml:space="preserve">El Responsable del proceso de Gestión Documental realiza seguimiento semestral de la correcta administración de los archivos de gestión del FPS-FNC. 
El Responsable del proceso de Gestión Documental lidera el seguimiento con ocasión de la supervisión técnica en la ejecución e implementación de los instrumentos archivísticos realizado por Archivos del Estado y UT Archivos 2019.
</t>
  </si>
  <si>
    <t xml:space="preserve">1. El seguimiento de la correcta administración de los archivos de gestión se desarrollara en el segundo trimestre del 2023.
2. Basados en la supervisión técnica e implementación de los instrumentos archivísticos; para el I trimestre de 2023 fueron elaborados tres (3) instrumentos archivísticos: PINAR el cual fue aprobado bajo el acta No 01 del 2023, el PGD y la POLITICA DE ARCHIVOS Y GESTION DOCUMENTAL están pendientes su radicación ante comité  La evidencia se encuentra consignada en el siguiente link: https://drive.google.com/drive/folders/1fNDMYhlCscI47GpKmsaEq6P0j9RgPDay?usp=share_link 
</t>
  </si>
  <si>
    <t xml:space="preserve">El Responsable del Proceso de Gestión Documental verifica las transferencias documentales 
El Responsable del Proceso de Gestión Documental Diligenciar el Formato Único de Inventario Documental del Archivo Central
</t>
  </si>
  <si>
    <t>Catastrófico</t>
  </si>
  <si>
    <t xml:space="preserve">El Responsable del Proceso de Gestión Documental verifica las transferencias documentales 
El Responsable del Proceso de Gestión Documental Diligenciar el Formato Único de Inventario Documental del Archivo Central
</t>
  </si>
  <si>
    <t xml:space="preserve">Cada vez que se vaya a realizar un saneamiento, Se realiza el estudio de títulos de los Bienes Inmuebles
</t>
  </si>
  <si>
    <t xml:space="preserve">Cada vez que se vaya a realizar un saneamiento, Se realiza el estudio de títulos de los Bienes Inmuebles
</t>
  </si>
  <si>
    <t>Frente al control 2, la evidencia es acorde con lo reportado.
Sin embargo el control 1, no fue reportado su avance para este trimestre</t>
  </si>
  <si>
    <t>En el I trimestre del 2023 el proceso realizó el efectivo seguimiento  y control de las PQRSD recibidas por la Entidad, llevando el registro oportuno en el formato PQRSD.                                                                                     Así mismo, se realizo el seguimiento de las PQRSD que se encuentran pendientes de cierre, a través de correos electrónicos periódicos, con el fin de  lograr una respuesta oportuna.                                                                               Evidencia en el siguiente link:   https://drive.google.com/drive/folders/1XYiWIWmsSu55f597okf0BRvohWiU9d78?usp=sharing</t>
  </si>
  <si>
    <t>FORMATO DE REPORTE MENSUAL DEL REGISTRO Y SEGUIMIENTO DE PETICIONES, QUEJAS, RECLAMOS SUGERENCIAS Y/O FELICITACIONES, DENUNCIAS (PQRS-D) POR DEPENDENCIAS
Correos electrónicos - FORMATO DE REPORTE MENSUAL DEL REGISTRO Y SEGUIMIENTO DE PETICIONES, QUEJAS, RECLAMOS SUGERENCIAS Y/O FELICITACIONES, DENUNCIAS (PQRS-D) POR DEPENDENCIAS</t>
  </si>
  <si>
    <t>En el I trimestre del 2023 el proceso realizó el efectivo seguimiento  y control de las PQRSD recibidas por la Entidad, llevando el registro oportuno en el formato PQRSD.  Evidencia en el siguiente link:   https://drive.google.com/drive/folders/1XYiWIWmsSu55f597okf0BRvohWiU9d78?usp=sharing                                                                                    
Así mismo, se realizo el seguimiento de las PQRSD que se encuentran pendientes de cierre, a través de correos electrónicos periódicos, con el fin de  lograr una respuesta oportuna.                                                             Evidencia en el siguiente link:   https://drive.google.com/drive/folders/1XYiWIWmsSu55f597okf0BRvohWiU9d78?usp=sharing</t>
  </si>
  <si>
    <t xml:space="preserve">Fallas en el fluido eléctrico
</t>
  </si>
  <si>
    <t xml:space="preserve">
Retrasos en la operación de radicación de documentos
Acumulación de solicitudes allegadas en atención al ciudadano
Acumulación de usuarios en la sala de espera de atención al ciudadano
Reconfiguración del Digiturno
Insatisfacción del Usuario
Afectación de la Imagen Institucional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</si>
</sst>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29"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color theme="1"/>
      <name val="Arial"/>
      <family val="2"/>
    </font>
    <font>
      <b/>
      <sz val="11"/>
      <color theme="1"/>
      <name val="Arial"/>
      <family val="2"/>
    </font>
    <font>
      <b/>
      <sz val="8"/>
      <color theme="0"/>
      <name val="Arial"/>
      <family val="2"/>
    </font>
    <font>
      <sz val="11"/>
      <color theme="1"/>
      <name val="Calibri"/>
      <family val="2"/>
    </font>
    <font>
      <b/>
      <sz val="16"/>
      <color theme="1"/>
      <name val="Calibri"/>
      <family val="2"/>
    </font>
    <font>
      <b/>
      <sz val="10"/>
      <color theme="1"/>
      <name val="Calibri"/>
      <family val="2"/>
    </font>
    <font>
      <sz val="9"/>
      <color theme="0"/>
      <name val="Arial"/>
      <family val="2"/>
    </font>
    <font>
      <sz val="11"/>
      <color theme="1"/>
      <name val="Calibri"/>
      <family val="2"/>
      <scheme val="minor"/>
    </font>
    <font>
      <u/>
      <sz val="11"/>
      <color theme="10"/>
      <name val="Calibri"/>
      <family val="2"/>
      <scheme val="minor"/>
    </font>
    <font>
      <sz val="10"/>
      <color theme="1"/>
      <name val="Arial"/>
      <family val="2"/>
    </font>
    <font>
      <sz val="11"/>
      <name val="Arial"/>
      <family val="2"/>
    </font>
    <font>
      <sz val="12"/>
      <color theme="1"/>
      <name val="Arial"/>
      <family val="2"/>
    </font>
    <font>
      <sz val="11"/>
      <color theme="1" tint="4.9989318521683403E-2"/>
      <name val="Calibri"/>
      <family val="2"/>
    </font>
    <font>
      <sz val="10"/>
      <color theme="1" tint="4.9989318521683403E-2"/>
      <name val="Arial"/>
      <family val="2"/>
    </font>
    <font>
      <b/>
      <sz val="11"/>
      <color theme="1" tint="4.9989318521683403E-2"/>
      <name val="Calibri"/>
      <family val="2"/>
    </font>
    <font>
      <b/>
      <sz val="10"/>
      <color theme="1" tint="4.9989318521683403E-2"/>
      <name val="Arial"/>
      <family val="2"/>
    </font>
    <font>
      <b/>
      <sz val="12"/>
      <color theme="1"/>
      <name val="Arial"/>
      <family val="2"/>
    </font>
    <font>
      <b/>
      <sz val="12"/>
      <color theme="0"/>
      <name val="Calibri"/>
      <family val="2"/>
    </font>
    <font>
      <b/>
      <sz val="8"/>
      <color theme="0"/>
      <name val="Calibri"/>
      <family val="2"/>
    </font>
    <font>
      <sz val="11"/>
      <color rgb="FF000000"/>
      <name val="Calibri"/>
      <family val="2"/>
    </font>
    <font>
      <sz val="7"/>
      <color rgb="FF000000"/>
      <name val="Calibri"/>
      <family val="2"/>
    </font>
    <font>
      <sz val="10"/>
      <color rgb="FF000000"/>
      <name val="Calibri"/>
      <family val="2"/>
    </font>
    <font>
      <sz val="12"/>
      <name val="Calibri"/>
      <family val="2"/>
    </font>
    <font>
      <u/>
      <sz val="11"/>
      <color theme="1" tint="4.9989318521683403E-2"/>
      <name val="Calibri"/>
      <family val="2"/>
    </font>
  </fonts>
  <fills count="12">
    <fill>
      <patternFill patternType="none"/>
    </fill>
    <fill>
      <patternFill patternType="gray125"/>
    </fill>
    <fill>
      <patternFill patternType="solid">
        <fgColor rgb="FF2E74B5"/>
        <bgColor rgb="FF2E74B5"/>
      </patternFill>
    </fill>
    <fill>
      <patternFill patternType="solid">
        <fgColor rgb="FF7F7F7F"/>
        <bgColor rgb="FF7F7F7F"/>
      </patternFill>
    </fill>
    <fill>
      <patternFill patternType="solid">
        <fgColor rgb="FF757070"/>
        <bgColor rgb="FF757070"/>
      </patternFill>
    </fill>
    <fill>
      <patternFill patternType="solid">
        <fgColor rgb="FFFFC000"/>
        <bgColor rgb="FFFFC000"/>
      </patternFill>
    </fill>
    <fill>
      <patternFill patternType="solid">
        <fgColor rgb="FF0095C8"/>
        <bgColor rgb="FF0095C8"/>
      </patternFill>
    </fill>
    <fill>
      <patternFill patternType="solid">
        <fgColor rgb="FF7B7B7B"/>
        <bgColor rgb="FF7B7B7B"/>
      </patternFill>
    </fill>
    <fill>
      <patternFill patternType="solid">
        <fgColor rgb="FF6699FF"/>
        <bgColor rgb="FF6699FF"/>
      </patternFill>
    </fill>
    <fill>
      <patternFill patternType="solid">
        <fgColor rgb="FFDEEAF6"/>
        <bgColor rgb="FFDEEAF6"/>
      </patternFill>
    </fill>
    <fill>
      <patternFill patternType="solid">
        <fgColor theme="3" tint="0.79998168889431442"/>
        <bgColor indexed="64"/>
      </patternFill>
    </fill>
    <fill>
      <patternFill patternType="solid">
        <fgColor theme="0"/>
        <bgColor indexed="64"/>
      </patternFill>
    </fill>
  </fills>
  <borders count="2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s>
  <cellStyleXfs count="7">
    <xf numFmtId="0" fontId="0" fillId="0" borderId="0"/>
    <xf numFmtId="9" fontId="12" fillId="0" borderId="0" applyFont="0" applyFill="0" applyBorder="0" applyAlignment="0" applyProtection="0"/>
    <xf numFmtId="0" fontId="13" fillId="0" borderId="0" applyNumberFormat="0" applyFill="0" applyBorder="0" applyAlignment="0" applyProtection="0"/>
    <xf numFmtId="0" fontId="3" fillId="0" borderId="0"/>
    <xf numFmtId="0" fontId="2" fillId="0" borderId="0"/>
    <xf numFmtId="9" fontId="2" fillId="0" borderId="0" applyFont="0" applyFill="0" applyBorder="0" applyAlignment="0" applyProtection="0"/>
    <xf numFmtId="0" fontId="1" fillId="0" borderId="0"/>
  </cellStyleXfs>
  <cellXfs count="143">
    <xf numFmtId="0" fontId="0" fillId="0" borderId="0" xfId="0"/>
    <xf numFmtId="0" fontId="5" fillId="0" borderId="0" xfId="0" applyFont="1" applyAlignment="1">
      <alignment wrapText="1"/>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xf numFmtId="0" fontId="7" fillId="3"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7" borderId="9" xfId="0" applyFont="1" applyFill="1" applyBorder="1" applyAlignment="1">
      <alignment horizontal="center" vertical="center" textRotation="90" wrapText="1"/>
    </xf>
    <xf numFmtId="0" fontId="7" fillId="7" borderId="9"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9" xfId="0" applyFont="1" applyFill="1" applyBorder="1" applyAlignment="1">
      <alignment vertical="center" wrapText="1"/>
    </xf>
    <xf numFmtId="0" fontId="7" fillId="6" borderId="9" xfId="0" applyFont="1" applyFill="1" applyBorder="1" applyAlignment="1">
      <alignment horizontal="center" vertical="center" wrapText="1"/>
    </xf>
    <xf numFmtId="0" fontId="8" fillId="0" borderId="9" xfId="0" applyFont="1" applyBorder="1"/>
    <xf numFmtId="0" fontId="9" fillId="0" borderId="9" xfId="0" applyFont="1" applyBorder="1" applyAlignment="1">
      <alignment vertical="center" wrapText="1"/>
    </xf>
    <xf numFmtId="0" fontId="8" fillId="0" borderId="15" xfId="0" applyFont="1" applyBorder="1" applyAlignment="1">
      <alignment horizontal="center" vertical="center"/>
    </xf>
    <xf numFmtId="0" fontId="8" fillId="0" borderId="15" xfId="0" applyFont="1" applyBorder="1" applyAlignment="1">
      <alignment vertical="center" wrapText="1"/>
    </xf>
    <xf numFmtId="0" fontId="8" fillId="0" borderId="15" xfId="0" applyFont="1" applyBorder="1" applyAlignment="1">
      <alignment horizontal="center" vertical="center" wrapText="1"/>
    </xf>
    <xf numFmtId="14" fontId="8" fillId="0" borderId="15" xfId="0" applyNumberFormat="1"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14" fontId="8" fillId="0" borderId="9" xfId="0" applyNumberFormat="1" applyFont="1" applyBorder="1" applyAlignment="1">
      <alignment horizontal="center" vertical="center"/>
    </xf>
    <xf numFmtId="0" fontId="9" fillId="0" borderId="9" xfId="0" applyFont="1" applyBorder="1" applyAlignment="1">
      <alignment horizontal="center" vertical="center" wrapText="1"/>
    </xf>
    <xf numFmtId="0" fontId="7" fillId="3" borderId="1" xfId="0" quotePrefix="1" applyFont="1" applyFill="1" applyBorder="1" applyAlignment="1">
      <alignment horizontal="center" vertical="center" wrapText="1"/>
    </xf>
    <xf numFmtId="0" fontId="7" fillId="5" borderId="10" xfId="0" applyFont="1" applyFill="1" applyBorder="1" applyAlignment="1">
      <alignment horizontal="center" vertical="center" wrapText="1"/>
    </xf>
    <xf numFmtId="0" fontId="4" fillId="0" borderId="12" xfId="0" applyFont="1" applyBorder="1"/>
    <xf numFmtId="0" fontId="7" fillId="5" borderId="1" xfId="0" applyFont="1" applyFill="1" applyBorder="1" applyAlignment="1">
      <alignment horizontal="center" vertical="center" wrapText="1"/>
    </xf>
    <xf numFmtId="0" fontId="4" fillId="0" borderId="5" xfId="0" applyFont="1" applyBorder="1"/>
    <xf numFmtId="0" fontId="7" fillId="4" borderId="10"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4" fillId="0" borderId="3" xfId="0" applyFont="1" applyBorder="1"/>
    <xf numFmtId="0" fontId="4" fillId="0" borderId="6" xfId="0" applyFont="1" applyBorder="1"/>
    <xf numFmtId="0" fontId="4" fillId="0" borderId="7" xfId="0" applyFont="1" applyBorder="1"/>
    <xf numFmtId="0" fontId="4" fillId="0" borderId="4" xfId="0" applyFont="1" applyBorder="1"/>
    <xf numFmtId="0" fontId="4" fillId="0" borderId="8" xfId="0" applyFont="1" applyBorder="1"/>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18" fillId="0" borderId="15" xfId="0" applyFont="1" applyBorder="1" applyAlignment="1" applyProtection="1">
      <alignment horizontal="justify" vertical="center" wrapText="1"/>
      <protection locked="0"/>
    </xf>
    <xf numFmtId="0" fontId="14" fillId="0" borderId="9" xfId="0" applyFont="1" applyBorder="1"/>
    <xf numFmtId="0" fontId="14" fillId="0" borderId="0" xfId="0" applyFont="1"/>
    <xf numFmtId="9" fontId="20" fillId="0" borderId="9" xfId="1" applyFont="1" applyFill="1" applyBorder="1" applyAlignment="1">
      <alignment horizontal="center" vertical="center"/>
    </xf>
    <xf numFmtId="0" fontId="18" fillId="0" borderId="9" xfId="0" applyFont="1" applyBorder="1" applyAlignment="1">
      <alignment horizontal="center" vertical="center" wrapText="1"/>
    </xf>
    <xf numFmtId="0" fontId="14" fillId="0" borderId="5" xfId="0" applyFont="1" applyBorder="1"/>
    <xf numFmtId="0" fontId="18" fillId="11" borderId="9" xfId="0" applyFont="1" applyFill="1" applyBorder="1" applyAlignment="1">
      <alignment vertical="center" wrapText="1"/>
    </xf>
    <xf numFmtId="9" fontId="18" fillId="11" borderId="9" xfId="0" applyNumberFormat="1" applyFont="1" applyFill="1" applyBorder="1" applyAlignment="1">
      <alignment horizontal="center" vertical="center"/>
    </xf>
    <xf numFmtId="0" fontId="18" fillId="0" borderId="9" xfId="0" applyFont="1" applyBorder="1" applyAlignment="1">
      <alignment vertical="center" wrapText="1"/>
    </xf>
    <xf numFmtId="9" fontId="18" fillId="0" borderId="9" xfId="0" applyNumberFormat="1" applyFont="1" applyBorder="1" applyAlignment="1">
      <alignment horizontal="center" vertical="center" wrapText="1"/>
    </xf>
    <xf numFmtId="9" fontId="18" fillId="11" borderId="9" xfId="0" applyNumberFormat="1" applyFont="1" applyFill="1" applyBorder="1" applyAlignment="1">
      <alignment horizontal="center" vertical="center" wrapText="1"/>
    </xf>
    <xf numFmtId="9" fontId="18" fillId="0" borderId="9" xfId="0" applyNumberFormat="1" applyFont="1" applyBorder="1" applyAlignment="1">
      <alignment horizontal="center" vertical="center"/>
    </xf>
    <xf numFmtId="0" fontId="18" fillId="0" borderId="15" xfId="0" applyFont="1" applyBorder="1" applyAlignment="1">
      <alignment horizontal="center" vertical="center" wrapText="1"/>
    </xf>
    <xf numFmtId="0" fontId="16" fillId="0" borderId="1" xfId="0" applyFont="1" applyBorder="1" applyAlignment="1">
      <alignment horizontal="center" vertical="center"/>
    </xf>
    <xf numFmtId="0" fontId="21" fillId="0" borderId="2" xfId="0" applyFont="1" applyBorder="1" applyAlignment="1">
      <alignment horizontal="center" vertical="center"/>
    </xf>
    <xf numFmtId="0" fontId="15" fillId="0" borderId="3" xfId="0" applyFont="1" applyBorder="1"/>
    <xf numFmtId="0" fontId="15" fillId="0" borderId="4" xfId="0" applyFont="1" applyBorder="1"/>
    <xf numFmtId="0" fontId="15" fillId="0" borderId="5" xfId="0" applyFont="1" applyBorder="1"/>
    <xf numFmtId="0" fontId="15" fillId="0" borderId="6" xfId="0" applyFont="1" applyBorder="1"/>
    <xf numFmtId="0" fontId="15" fillId="0" borderId="7" xfId="0" applyFont="1" applyBorder="1"/>
    <xf numFmtId="0" fontId="15" fillId="0" borderId="8" xfId="0" applyFont="1" applyBorder="1"/>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5" fillId="0" borderId="11" xfId="0" applyFont="1" applyBorder="1"/>
    <xf numFmtId="0" fontId="15" fillId="0" borderId="12" xfId="0" applyFont="1" applyBorder="1"/>
    <xf numFmtId="0" fontId="15" fillId="0" borderId="19" xfId="0" applyFont="1" applyBorder="1"/>
    <xf numFmtId="0" fontId="5" fillId="0" borderId="9" xfId="0" applyFont="1" applyBorder="1"/>
    <xf numFmtId="0" fontId="22" fillId="8" borderId="9" xfId="0" applyFont="1" applyFill="1" applyBorder="1" applyAlignment="1">
      <alignment horizontal="center" vertical="center" wrapText="1"/>
    </xf>
    <xf numFmtId="0" fontId="8" fillId="0" borderId="9" xfId="0" applyFont="1" applyBorder="1" applyAlignment="1">
      <alignment vertical="center"/>
    </xf>
    <xf numFmtId="0" fontId="8" fillId="0" borderId="0" xfId="0" applyFont="1"/>
    <xf numFmtId="0" fontId="23" fillId="5" borderId="10"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8" fillId="0" borderId="0" xfId="0" applyFont="1" applyAlignment="1">
      <alignment horizontal="center" wrapText="1"/>
    </xf>
    <xf numFmtId="0" fontId="4" fillId="11" borderId="15" xfId="0" applyFont="1" applyFill="1" applyBorder="1" applyAlignment="1">
      <alignment horizontal="justify" vertical="center"/>
    </xf>
    <xf numFmtId="14" fontId="4" fillId="11" borderId="15" xfId="0" applyNumberFormat="1" applyFont="1" applyFill="1" applyBorder="1" applyAlignment="1">
      <alignment horizontal="center" vertical="center" wrapText="1"/>
    </xf>
    <xf numFmtId="14" fontId="4" fillId="11" borderId="5" xfId="0" applyNumberFormat="1" applyFont="1" applyFill="1" applyBorder="1" applyAlignment="1">
      <alignment horizontal="center" vertical="center" wrapText="1"/>
    </xf>
    <xf numFmtId="14" fontId="4" fillId="11" borderId="8" xfId="0" applyNumberFormat="1" applyFont="1" applyFill="1" applyBorder="1" applyAlignment="1">
      <alignment horizontal="center" vertical="center" wrapText="1"/>
    </xf>
    <xf numFmtId="0" fontId="24" fillId="0" borderId="15" xfId="0" applyFont="1" applyBorder="1" applyAlignment="1">
      <alignment vertical="center" wrapText="1"/>
    </xf>
    <xf numFmtId="0" fontId="4" fillId="11" borderId="15" xfId="0" applyFont="1" applyFill="1" applyBorder="1" applyAlignment="1">
      <alignment vertical="center" wrapText="1"/>
    </xf>
    <xf numFmtId="0" fontId="8" fillId="0" borderId="15" xfId="0" applyFont="1" applyBorder="1" applyAlignment="1">
      <alignment horizontal="left" vertical="center" wrapText="1"/>
    </xf>
    <xf numFmtId="0" fontId="24" fillId="0" borderId="15" xfId="0" applyFont="1" applyBorder="1" applyAlignment="1">
      <alignment horizontal="left" vertical="center" wrapText="1"/>
    </xf>
    <xf numFmtId="0" fontId="27" fillId="11" borderId="15" xfId="0" applyFont="1" applyFill="1" applyBorder="1" applyAlignment="1">
      <alignment horizontal="justify" vertical="center"/>
    </xf>
    <xf numFmtId="17" fontId="8" fillId="0" borderId="9" xfId="0" applyNumberFormat="1" applyFont="1" applyBorder="1" applyAlignment="1">
      <alignment horizontal="center" vertical="center" wrapText="1"/>
    </xf>
    <xf numFmtId="0" fontId="8" fillId="0" borderId="0" xfId="0" applyFont="1" applyAlignment="1">
      <alignment horizontal="center" vertical="center"/>
    </xf>
    <xf numFmtId="9" fontId="17" fillId="0" borderId="9" xfId="0" applyNumberFormat="1" applyFont="1" applyFill="1" applyBorder="1" applyAlignment="1">
      <alignment horizontal="center" vertical="center"/>
    </xf>
    <xf numFmtId="0" fontId="17" fillId="0" borderId="9" xfId="0" applyFont="1" applyFill="1" applyBorder="1" applyAlignment="1">
      <alignment horizontal="center" vertical="center" wrapText="1"/>
    </xf>
    <xf numFmtId="9" fontId="17" fillId="0" borderId="9" xfId="0" applyNumberFormat="1" applyFont="1" applyFill="1" applyBorder="1" applyAlignment="1">
      <alignment horizontal="center" vertical="center" wrapText="1"/>
    </xf>
    <xf numFmtId="0" fontId="17" fillId="0" borderId="9" xfId="0" applyFont="1" applyFill="1" applyBorder="1" applyAlignment="1">
      <alignment horizontal="center" vertical="center"/>
    </xf>
    <xf numFmtId="0" fontId="17" fillId="0" borderId="20" xfId="0" applyFont="1" applyFill="1" applyBorder="1" applyAlignment="1">
      <alignment horizontal="center" vertical="center" wrapText="1"/>
    </xf>
    <xf numFmtId="0" fontId="17" fillId="0" borderId="0" xfId="0" applyFont="1" applyFill="1" applyAlignment="1">
      <alignment horizontal="center" vertical="center" wrapText="1"/>
    </xf>
    <xf numFmtId="0" fontId="18" fillId="0" borderId="14"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18" fillId="0" borderId="15" xfId="2" applyFont="1" applyFill="1" applyBorder="1" applyAlignment="1" applyProtection="1">
      <alignment horizontal="center" vertical="center" wrapText="1"/>
      <protection locked="0"/>
    </xf>
    <xf numFmtId="0" fontId="18" fillId="0" borderId="15" xfId="2" applyFont="1" applyFill="1" applyBorder="1" applyAlignment="1" applyProtection="1">
      <alignment vertical="center" wrapText="1"/>
      <protection locked="0"/>
    </xf>
    <xf numFmtId="0" fontId="18" fillId="0" borderId="15" xfId="2" applyFont="1" applyFill="1" applyBorder="1" applyAlignment="1" applyProtection="1">
      <alignment vertical="center" wrapText="1"/>
      <protection hidden="1"/>
    </xf>
    <xf numFmtId="0" fontId="18" fillId="0" borderId="16" xfId="0" applyFont="1" applyBorder="1" applyAlignment="1" applyProtection="1">
      <alignment horizontal="justify" vertical="center" wrapText="1"/>
      <protection locked="0"/>
    </xf>
    <xf numFmtId="0" fontId="18" fillId="0" borderId="16" xfId="0" applyFont="1" applyBorder="1" applyAlignment="1" applyProtection="1">
      <alignment horizontal="center" vertical="center" textRotation="90" wrapText="1"/>
      <protection locked="0"/>
    </xf>
    <xf numFmtId="0" fontId="18" fillId="10" borderId="17" xfId="0" applyFont="1" applyFill="1" applyBorder="1" applyAlignment="1" applyProtection="1">
      <alignment horizontal="center" vertical="center" wrapText="1"/>
      <protection locked="0"/>
    </xf>
    <xf numFmtId="0" fontId="18" fillId="0" borderId="16" xfId="0" applyFont="1" applyBorder="1" applyAlignment="1" applyProtection="1">
      <alignment horizontal="justify" vertical="center" wrapText="1"/>
      <protection hidden="1"/>
    </xf>
    <xf numFmtId="0" fontId="18" fillId="0" borderId="17" xfId="0" applyFont="1" applyBorder="1" applyAlignment="1" applyProtection="1">
      <alignment horizontal="center" vertical="center" wrapText="1"/>
      <protection locked="0"/>
    </xf>
    <xf numFmtId="0" fontId="18" fillId="0" borderId="9" xfId="0" applyFont="1" applyBorder="1"/>
    <xf numFmtId="0" fontId="18" fillId="10" borderId="15" xfId="0" applyFont="1" applyFill="1" applyBorder="1" applyAlignment="1" applyProtection="1">
      <alignment horizontal="center" vertical="center" wrapText="1"/>
      <protection locked="0"/>
    </xf>
    <xf numFmtId="9" fontId="18" fillId="0" borderId="16" xfId="1" applyFont="1" applyFill="1" applyBorder="1" applyAlignment="1" applyProtection="1">
      <alignment horizontal="justify" vertical="center" wrapText="1"/>
      <protection hidden="1"/>
    </xf>
    <xf numFmtId="0" fontId="18" fillId="0" borderId="15" xfId="0" applyFont="1" applyBorder="1" applyAlignment="1" applyProtection="1">
      <alignment vertical="center" wrapText="1"/>
      <protection locked="0"/>
    </xf>
    <xf numFmtId="164" fontId="18" fillId="0" borderId="15" xfId="0" applyNumberFormat="1" applyFont="1" applyBorder="1" applyAlignment="1" applyProtection="1">
      <alignment horizontal="center" vertical="center" wrapText="1"/>
      <protection locked="0"/>
    </xf>
    <xf numFmtId="0" fontId="18" fillId="0" borderId="15" xfId="3" applyFont="1" applyBorder="1" applyAlignment="1" applyProtection="1">
      <alignment horizontal="center" vertical="center" wrapText="1"/>
      <protection hidden="1"/>
    </xf>
    <xf numFmtId="0" fontId="18" fillId="0" borderId="15" xfId="0" applyFont="1" applyBorder="1" applyAlignment="1" applyProtection="1">
      <alignment horizontal="justify" vertical="center" wrapText="1"/>
      <protection hidden="1"/>
    </xf>
    <xf numFmtId="0" fontId="18" fillId="0" borderId="15" xfId="0" applyFont="1" applyBorder="1" applyAlignment="1">
      <alignment wrapText="1"/>
    </xf>
    <xf numFmtId="0" fontId="18" fillId="0" borderId="15" xfId="0" applyFont="1" applyBorder="1" applyAlignment="1" applyProtection="1">
      <alignment horizontal="center" vertical="center" textRotation="90" wrapText="1"/>
      <protection locked="0"/>
    </xf>
    <xf numFmtId="0" fontId="18" fillId="11" borderId="15" xfId="0" applyFont="1" applyFill="1" applyBorder="1" applyAlignment="1" applyProtection="1">
      <alignment horizontal="justify" vertical="center" wrapText="1"/>
      <protection locked="0"/>
    </xf>
    <xf numFmtId="0" fontId="18" fillId="0" borderId="9" xfId="0" applyFont="1" applyBorder="1" applyAlignment="1">
      <alignment horizontal="justify" vertical="center" wrapText="1"/>
    </xf>
    <xf numFmtId="0" fontId="18" fillId="0" borderId="15" xfId="2" applyFont="1" applyFill="1" applyBorder="1" applyAlignment="1" applyProtection="1">
      <alignment horizontal="left" vertical="center" wrapText="1"/>
      <protection hidden="1"/>
    </xf>
    <xf numFmtId="164" fontId="18" fillId="0" borderId="15" xfId="0" applyNumberFormat="1" applyFont="1" applyBorder="1" applyAlignment="1" applyProtection="1">
      <alignment vertical="center" wrapText="1"/>
      <protection locked="0"/>
    </xf>
    <xf numFmtId="164" fontId="18" fillId="0" borderId="15" xfId="4" applyNumberFormat="1" applyFont="1" applyBorder="1" applyAlignment="1" applyProtection="1">
      <alignment horizontal="justify" vertical="center" wrapText="1"/>
      <protection locked="0"/>
    </xf>
    <xf numFmtId="9" fontId="18" fillId="0" borderId="15" xfId="5" applyFont="1" applyFill="1" applyBorder="1" applyAlignment="1" applyProtection="1">
      <alignment horizontal="center" vertical="center" wrapText="1"/>
      <protection locked="0"/>
    </xf>
    <xf numFmtId="9" fontId="20" fillId="0" borderId="9" xfId="0" applyNumberFormat="1" applyFont="1" applyBorder="1" applyAlignment="1">
      <alignment horizontal="center" vertical="center"/>
    </xf>
    <xf numFmtId="0" fontId="18" fillId="11" borderId="9" xfId="0" applyFont="1" applyFill="1" applyBorder="1" applyAlignment="1">
      <alignment horizontal="center" vertical="center"/>
    </xf>
    <xf numFmtId="0" fontId="18" fillId="0" borderId="9" xfId="6" applyFont="1" applyBorder="1" applyAlignment="1">
      <alignment horizontal="justify" vertical="center" wrapText="1"/>
    </xf>
    <xf numFmtId="9" fontId="18" fillId="0" borderId="9" xfId="6" applyNumberFormat="1" applyFont="1" applyBorder="1" applyAlignment="1">
      <alignment horizontal="center" vertical="center" wrapText="1"/>
    </xf>
    <xf numFmtId="0" fontId="18" fillId="0" borderId="9" xfId="0" applyFont="1" applyFill="1" applyBorder="1" applyAlignment="1">
      <alignment horizontal="center" vertical="center" wrapText="1"/>
    </xf>
    <xf numFmtId="0" fontId="18" fillId="0" borderId="9" xfId="0" applyFont="1" applyBorder="1" applyAlignment="1">
      <alignment horizontal="left" vertical="center" wrapText="1"/>
    </xf>
    <xf numFmtId="9" fontId="20" fillId="0" borderId="9" xfId="1" applyFont="1" applyFill="1" applyBorder="1" applyAlignment="1">
      <alignment horizontal="center" vertical="center" wrapText="1"/>
    </xf>
    <xf numFmtId="0" fontId="18" fillId="0" borderId="15" xfId="2" applyFont="1" applyFill="1" applyBorder="1" applyAlignment="1" applyProtection="1">
      <alignment horizontal="center" vertical="center" wrapText="1"/>
      <protection hidden="1"/>
    </xf>
    <xf numFmtId="0" fontId="18" fillId="0" borderId="18" xfId="0" applyFont="1" applyBorder="1" applyAlignment="1">
      <alignment horizontal="justify" vertical="center" wrapText="1"/>
    </xf>
    <xf numFmtId="0" fontId="18" fillId="0" borderId="9" xfId="0" applyFont="1" applyFill="1" applyBorder="1" applyAlignment="1">
      <alignment vertical="center" wrapText="1"/>
    </xf>
    <xf numFmtId="9" fontId="18" fillId="0" borderId="9" xfId="1" applyFont="1" applyFill="1" applyBorder="1" applyAlignment="1">
      <alignment horizontal="center" vertical="center"/>
    </xf>
    <xf numFmtId="9" fontId="18" fillId="0" borderId="9" xfId="1" applyFont="1" applyFill="1" applyBorder="1" applyAlignment="1">
      <alignment horizontal="center" vertical="center" wrapText="1"/>
    </xf>
    <xf numFmtId="0" fontId="18" fillId="0" borderId="1" xfId="0" applyFont="1" applyBorder="1" applyAlignment="1">
      <alignment horizontal="center" vertical="center" wrapText="1"/>
    </xf>
    <xf numFmtId="0" fontId="18" fillId="11" borderId="9" xfId="0" applyFont="1" applyFill="1" applyBorder="1" applyAlignment="1">
      <alignment horizontal="center" vertical="center" wrapText="1"/>
    </xf>
    <xf numFmtId="9" fontId="18" fillId="11" borderId="10" xfId="0" applyNumberFormat="1" applyFont="1" applyFill="1" applyBorder="1" applyAlignment="1">
      <alignment horizontal="center" vertical="center" wrapText="1"/>
    </xf>
    <xf numFmtId="0" fontId="18" fillId="0" borderId="15" xfId="0" applyFont="1" applyBorder="1" applyAlignment="1">
      <alignment horizontal="center" vertical="center"/>
    </xf>
    <xf numFmtId="0" fontId="18" fillId="0" borderId="15" xfId="0" applyFont="1" applyBorder="1"/>
    <xf numFmtId="0" fontId="18" fillId="0" borderId="15" xfId="0" applyFont="1" applyBorder="1" applyAlignment="1">
      <alignment vertical="center" wrapText="1"/>
    </xf>
    <xf numFmtId="0" fontId="18" fillId="0" borderId="15" xfId="0" applyFont="1" applyBorder="1" applyAlignment="1">
      <alignment horizontal="center" wrapText="1"/>
    </xf>
    <xf numFmtId="14" fontId="18" fillId="0" borderId="15" xfId="0" applyNumberFormat="1" applyFont="1" applyBorder="1" applyAlignment="1">
      <alignment horizontal="center" vertical="center"/>
    </xf>
    <xf numFmtId="0" fontId="18" fillId="0" borderId="5" xfId="0" applyFont="1" applyBorder="1" applyAlignment="1">
      <alignment horizontal="center" vertical="center" wrapText="1"/>
    </xf>
    <xf numFmtId="0" fontId="18" fillId="11" borderId="9" xfId="0" applyFont="1" applyFill="1" applyBorder="1" applyAlignment="1">
      <alignment horizontal="left" vertical="center" wrapText="1"/>
    </xf>
    <xf numFmtId="0" fontId="18" fillId="0" borderId="0" xfId="0" applyFont="1" applyAlignment="1">
      <alignment horizontal="center" vertical="center" wrapText="1"/>
    </xf>
    <xf numFmtId="9" fontId="18" fillId="0" borderId="9" xfId="0" applyNumberFormat="1" applyFont="1" applyFill="1" applyBorder="1" applyAlignment="1">
      <alignment horizontal="center" vertical="center" wrapText="1"/>
    </xf>
    <xf numFmtId="9" fontId="18" fillId="0" borderId="9" xfId="0" applyNumberFormat="1" applyFont="1" applyFill="1" applyBorder="1" applyAlignment="1">
      <alignment horizontal="center" vertical="center"/>
    </xf>
    <xf numFmtId="9" fontId="18" fillId="0" borderId="15" xfId="0" applyNumberFormat="1" applyFont="1" applyBorder="1" applyAlignment="1">
      <alignment horizontal="center" vertical="center"/>
    </xf>
  </cellXfs>
  <cellStyles count="7">
    <cellStyle name="Hipervínculo" xfId="2" builtinId="8"/>
    <cellStyle name="Normal" xfId="0" builtinId="0"/>
    <cellStyle name="Normal 10" xfId="3"/>
    <cellStyle name="Normal 10 2" xfId="6"/>
    <cellStyle name="Normal 3" xfId="4"/>
    <cellStyle name="Porcentaje" xfId="1" builtinId="5"/>
    <cellStyle name="Porcentaje 2" xfId="5"/>
  </cellStyles>
  <dxfs count="35">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customschemas.google.com/relationships/workbookmetadata" Target="metadata"/><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142875</xdr:rowOff>
    </xdr:from>
    <xdr:ext cx="2190750" cy="552450"/>
    <xdr:pic>
      <xdr:nvPicPr>
        <xdr:cNvPr id="2" name="image2.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34</xdr:col>
      <xdr:colOff>171450</xdr:colOff>
      <xdr:row>0</xdr:row>
      <xdr:rowOff>257175</xdr:rowOff>
    </xdr:from>
    <xdr:ext cx="1819275" cy="466725"/>
    <xdr:pic>
      <xdr:nvPicPr>
        <xdr:cNvPr id="3" name="image1.png">
          <a:extLst>
            <a:ext uri="{FF2B5EF4-FFF2-40B4-BE49-F238E27FC236}">
              <a16:creationId xmlns=""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161925</xdr:colOff>
      <xdr:row>0</xdr:row>
      <xdr:rowOff>0</xdr:rowOff>
    </xdr:from>
    <xdr:ext cx="381000" cy="390525"/>
    <xdr:pic>
      <xdr:nvPicPr>
        <xdr:cNvPr id="2" name="image3.png" descr="Casa">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257175</xdr:rowOff>
    </xdr:from>
    <xdr:ext cx="2924175" cy="742950"/>
    <xdr:pic>
      <xdr:nvPicPr>
        <xdr:cNvPr id="3" name="image2.png">
          <a:extLst>
            <a:ext uri="{FF2B5EF4-FFF2-40B4-BE49-F238E27FC236}">
              <a16:creationId xmlns=""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FICHA%20DE%20RIESGOS/MEJORA/ASIF09%20(6)%20Ficla%20integral%20de%20riesgo%20u%20oportunidad.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BT.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FICHA%20DE%20RIESGOS/ASIF09%20(6)%20Ficla%20integral%20de%20riesgo%20u%20oportunidad%20ATC%20GESTION.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FICHA%20DE%20RIESGOS/ASIF09%20(6)%20Ficla%20integral%20de%20riesgo%20u%20oportunidad%20GC%20(Autoguardado)k.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KAREN/CUENTA%20DE%20COBRO/Reporte%20Planes%20Diciembre%202022/RIESGOS/MAPA%20INSTITUCIONAL%20DE%20RIESGOS%20CGID%202110202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Usuario\Downloads\MAPA%20DE%20RIESGOS%20INSTITUCIONALES%20FPS%20AMBIENTALES%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D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FICHA%20DE%20RIESGOS/ASIF09%20(6)%20Ficla%20integral%20de%20riesgo%20u%20oportunidad%20TICS%20s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SA/ASIF09%20(6)%20Ficla%20integral%20de%20riesgo%20u%20oportunidad.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S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GF.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PE.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TH.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AREN/CUENTA%20DE%20COBRO/RIESGOS/MESAS%20DE%20TRABAJO%202022%20RIESGOS%20CORRUPCION/MESAS%20DE%20TRABAJO%20RIESGOS%20GESTI&#211;N%202022/FICHAS%20RIESGOS%20GESTI&#211;N/ASIF09%20(6)%20Ficla%20integral%20de%20riesgo%20u%20oportunidad%20G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 xml:space="preserve">Posibilidad de afectación reputacional por Inadecuada planificación de la medición del desempeño institucional  debido a  la desarticulación de los criterios y pertinencia en los Indicadores de Gestión </v>
          </cell>
        </row>
        <row r="96">
          <cell r="D96" t="str">
            <v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v>
          </cell>
        </row>
        <row r="97">
          <cell r="D97" t="str">
            <v xml:space="preserve">
Realiza seguimiento y verificación a los reportes de los Indicadores de Gestión de cada uno de los procesos y comunica mediante correo electrónico al responsable del proceso los resultados. 
</v>
          </cell>
        </row>
        <row r="98">
          <cell r="D98"/>
        </row>
        <row r="99">
          <cell r="D99"/>
        </row>
        <row r="100">
          <cell r="D100"/>
        </row>
        <row r="101">
          <cell r="D101"/>
        </row>
        <row r="155">
          <cell r="V155" t="str">
            <v>1. Automatizar la medición de los indicadores de gestión de la entidad por medio del Software SIG-FPS adquirido durante el mes de diciembre 2021.</v>
          </cell>
        </row>
        <row r="156">
          <cell r="V156" t="str">
            <v xml:space="preserve">
2. Realiza seguimiento y verificación semestralmente a los reportes de los Indicadores de Gestión de cada uno de los procesos y comunica mediante correo electrónico al responsable del proceso los resultados. </v>
          </cell>
        </row>
        <row r="157">
          <cell r="V157"/>
        </row>
        <row r="158">
          <cell r="V158"/>
        </row>
        <row r="159">
          <cell r="V159"/>
        </row>
        <row r="160">
          <cell r="V160"/>
        </row>
        <row r="161">
          <cell r="V161"/>
        </row>
        <row r="162">
          <cell r="V162"/>
        </row>
        <row r="163">
          <cell r="V163"/>
        </row>
        <row r="164">
          <cell r="V164"/>
        </row>
      </sheetData>
      <sheetData sheetId="9">
        <row r="13">
          <cell r="V13" t="str">
            <v>Riesgo de Gestión</v>
          </cell>
        </row>
        <row r="21">
          <cell r="D21" t="str">
            <v>Posibilidad de afectación reputacional por  Inoportuno seguimiento al  Plan de Mejoramiento de la Entidad debido al incumplimiento del reporte de las acciones suscritas por parte de los procesos</v>
          </cell>
        </row>
        <row r="29">
          <cell r="D29" t="str">
            <v>--- Ningún Trámite y Procedimiento Administrativo</v>
          </cell>
        </row>
        <row r="30">
          <cell r="D30"/>
        </row>
        <row r="31">
          <cell r="D31"/>
        </row>
        <row r="32">
          <cell r="D32"/>
        </row>
        <row r="33">
          <cell r="D33"/>
        </row>
        <row r="34">
          <cell r="D34"/>
        </row>
        <row r="96">
          <cell r="D96" t="str">
            <v xml:space="preserve">Consulta el radicado en el aplicativo SIRECI y verifica la fecha de suscripción del plan de mejoramiento e informa al Encargado de la Administración las acciones correctivas y jefe oficina asesora de planeación y sistemas a fecha límite de suscripción
</v>
          </cell>
        </row>
        <row r="97">
          <cell r="D97" t="str">
            <v>Envía mediante correo electrónico al responsable del proceso, a los coordinadores y a los funcionarios delegados, circular para la realización de los reportes de avance del Plan de Mejoramiento institucional</v>
          </cell>
        </row>
        <row r="98">
          <cell r="D98"/>
        </row>
        <row r="99">
          <cell r="D99"/>
        </row>
        <row r="100">
          <cell r="D100"/>
        </row>
        <row r="101">
          <cell r="D101"/>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por inadaceado saneamiento para comercializar  los bienes inmuebles transferidos debido a  englobes con corredor ferreo y dentro de la zona de seguridad ferrea</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Controles Seguridad Digital"/>
      <sheetName val="Priorización escenarios "/>
      <sheetName val="Inventario Controles "/>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y económica por insatisfacción de los grupos de valor o sanciones de entes de entes de control debido al incumplimiento de normas y estándares para la atención de PQRSD</v>
          </cell>
        </row>
      </sheetData>
      <sheetData sheetId="9">
        <row r="21">
          <cell r="D21" t="str">
            <v>Posibilidad de afectación reputacional por  insatisfacción de los grupos de valor debido a una orientación inadecuada en la prestación del servicio</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 xml:space="preserve">Posibilidad de afectación reputacional debido al Incumplimiento en la entrega de los resultados e impactos previstos por falta de medidas o mecanismos coercitivos para el recaudo en etapa persuasiva </v>
          </cell>
        </row>
      </sheetData>
      <sheetData sheetId="9">
        <row r="21">
          <cell r="D21" t="str">
            <v xml:space="preserve">Posibilidad de afectación reputacional  y económica por Inoportuna atención de necesidades o requerimientos  para el reconocimiento como acreedores de la Entidad dentro de los diferentes procesos concursales en los que ingresan sus deudores (reestructuración, reorganización, validación judicial de acuerdos extrajudiciales de reorganización, liquidación obligatoria, liquidación administrativa, concordato, insolvencia de persona natural no comerciante o cualquier figura análoga)
</v>
          </cell>
        </row>
      </sheetData>
      <sheetData sheetId="10">
        <row r="21">
          <cell r="D21" t="str">
            <v>Posibilidad de afectación reputacional por Inoportuna atención de necesidades o requerimientos  en 
la atención de las peticiones de Usuarios o terceros interesados</v>
          </cell>
        </row>
      </sheetData>
      <sheetData sheetId="11">
        <row r="21">
          <cell r="D21" t="str">
            <v>Posibilidad de afectación reputacional  y económica por Inadecuada gestión  para el recaudo  anual proyectado de las obligaciones creadas a favor de las Entidades asignadas al FPS-FNC por el Gobierno Nacional.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l Proceso"/>
      <sheetName val="Dato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por demoras en la entrega de avances y resultados de la gestión  debido  a  la inadecuada parametrización del Software de Gestión SIG-FPS</v>
          </cell>
        </row>
        <row r="29">
          <cell r="D29" t="str">
            <v>--- Ningún Trámite y Procedimiento Administrativo</v>
          </cell>
        </row>
        <row r="30">
          <cell r="D30"/>
        </row>
        <row r="31">
          <cell r="D31"/>
        </row>
        <row r="32">
          <cell r="D32"/>
        </row>
        <row r="33">
          <cell r="D33"/>
        </row>
        <row r="34">
          <cell r="D34"/>
        </row>
        <row r="39">
          <cell r="J39" t="str">
            <v>Inadecuada parametrización del Software de Gestión SIG-FPS</v>
          </cell>
          <cell r="AD39" t="str">
            <v>Afectación en la Imagén Institucional</v>
          </cell>
        </row>
        <row r="40">
          <cell r="J40" t="str">
            <v>Insuficiencia de asignación de recursos presupuestales para continuar la implementación del SIG</v>
          </cell>
          <cell r="AD40" t="str">
            <v>Sanciones Disciplinarias y pecuniarias</v>
          </cell>
        </row>
        <row r="41">
          <cell r="J41" t="str">
            <v>Continuidad en el contratación del personal capacitado</v>
          </cell>
          <cell r="AD41" t="str">
            <v xml:space="preserve">Demoras en la entrega de avances y resultados de la gestión </v>
          </cell>
        </row>
        <row r="42">
          <cell r="J42" t="str">
            <v>Debilidades funcionales del SOFTWARE</v>
          </cell>
          <cell r="AD42" t="str">
            <v>Reprocesos en la entidad</v>
          </cell>
        </row>
        <row r="43">
          <cell r="J43" t="str">
            <v>Falta de articulación de la documentación del SIG frente al SOFTWARE</v>
          </cell>
          <cell r="AD43" t="str">
            <v>Hallazgos de entes de control</v>
          </cell>
        </row>
        <row r="44">
          <cell r="J44" t="str">
            <v>Falta de socialización del funcionamiento del SOFTWARE</v>
          </cell>
          <cell r="AD44" t="str">
            <v>Hallazgos de control interno</v>
          </cell>
        </row>
        <row r="45">
          <cell r="J45"/>
          <cell r="AD45"/>
        </row>
        <row r="46">
          <cell r="J46"/>
          <cell r="AD46"/>
        </row>
        <row r="47">
          <cell r="J47"/>
          <cell r="AD47"/>
        </row>
        <row r="48">
          <cell r="J48"/>
          <cell r="AD48"/>
        </row>
        <row r="49">
          <cell r="AD49"/>
        </row>
        <row r="50">
          <cell r="AD50"/>
        </row>
        <row r="51">
          <cell r="J51" t="str">
            <v>Cambio de Gobierno</v>
          </cell>
          <cell r="AD51"/>
        </row>
        <row r="52">
          <cell r="J52" t="str">
            <v>Insuficiente asignación de Recursos Presupuestales</v>
          </cell>
          <cell r="AD52"/>
        </row>
        <row r="53">
          <cell r="J53"/>
          <cell r="AD53"/>
        </row>
        <row r="54">
          <cell r="J54"/>
          <cell r="AD54"/>
        </row>
        <row r="55">
          <cell r="J55"/>
          <cell r="AD55"/>
        </row>
        <row r="56">
          <cell r="J56"/>
          <cell r="AD56"/>
        </row>
        <row r="57">
          <cell r="J57"/>
          <cell r="AD57"/>
        </row>
        <row r="58">
          <cell r="J58"/>
          <cell r="AD58"/>
        </row>
        <row r="59">
          <cell r="J59"/>
          <cell r="AD59"/>
        </row>
        <row r="60">
          <cell r="J60"/>
          <cell r="AD60"/>
        </row>
        <row r="96">
          <cell r="D96" t="str">
            <v>Ejecución del Plan del de Trabajo de Implementación del SOFTWARE SIG-FPS</v>
          </cell>
        </row>
        <row r="97">
          <cell r="D97"/>
        </row>
        <row r="98">
          <cell r="D98"/>
        </row>
        <row r="99">
          <cell r="D99"/>
        </row>
        <row r="100">
          <cell r="D100"/>
        </row>
        <row r="101">
          <cell r="D101"/>
        </row>
      </sheetData>
      <sheetData sheetId="9">
        <row r="21">
          <cell r="D21" t="str">
            <v>Posibilidad de afectación reputacional  y económica por sanciones de entes de control e insatisfacción de los grupos de valor  debido   al incumplimiento para tramitar vigencias futuras de los servicios solicitados por la entidad</v>
          </cell>
        </row>
      </sheetData>
      <sheetData sheetId="10">
        <row r="21">
          <cell r="D21" t="str">
            <v>Posibilidad de afectación reputacional  y económica por sanciones  de la Autoridad ambiental debido  al inadecuado manejo de los residuos generados por la operatividad de la entidad y al desconocimiento normativo relacionado con el manejo de residuos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y económica por Inoportuna e inadecuada atención de necesidades o requerimientos tecnológicos debido a la falta de infraestructura tecnológica, metodologias y personal idoneo que faciliten la planeación, seguimiento y control para la atención de los servicios tecnológicos del FPS-FNC.</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 xml:space="preserve">Posibilidad de afectación reputacional  y económica  Al no actualizar inventario de bienes devolutivos - cuentas personales para garantizar  custodia y aseguramiento de los mismos  </v>
          </cell>
        </row>
      </sheetData>
      <sheetData sheetId="9">
        <row r="21">
          <cell r="D21" t="str">
            <v xml:space="preserve">Posibilidad de afectación reputacional  y económica  Al no efectuar el aseguramiento de los bienes de propiedad de la entidad  </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por hallazgos generados por los organismos de control y/o notificaciones de entidades externas  debido a la presentación de los informes de Ley por fuera de los términos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 val="Hoja1"/>
    </sheetNames>
    <sheetDataSet>
      <sheetData sheetId="0"/>
      <sheetData sheetId="1"/>
      <sheetData sheetId="2"/>
      <sheetData sheetId="3"/>
      <sheetData sheetId="4"/>
      <sheetData sheetId="5"/>
      <sheetData sheetId="6"/>
      <sheetData sheetId="7"/>
      <sheetData sheetId="8">
        <row r="21">
          <cell r="D21" t="str">
            <v>Posibilidad de afectación reputacional  y económica por hallazgos de los entes de control o el no fenecimiento de la cuenta  debido al incumplimiento normativo y del manual de politicas contables en las actividades financieras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por Inoportuna atención de necesidades o requerimientos  para el reconocimiento y pago de las prestaciones económicas solicitadas por los usuarios.</v>
          </cell>
        </row>
      </sheetData>
      <sheetData sheetId="9">
        <row r="21">
          <cell r="D21" t="str">
            <v>Posibilidad de afectación reputacional  y económica por  Inadecuada aplicación de las normas legales y convencionales y procedimientos establecidos para  el pago de las prestaciones económicas</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y económica por Inoportunidad en la entrega de la certificación electronica de tiempos laborados y la certificación  laboral con funciones anteriores al 2010 a trabajadores y extrabajadores debido a que el proceso no dispone de los mecanismos físicos y digitales que le permitan un facil acceso a la información.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 xml:space="preserve">Posibilidad de afectación reputacional  y económica por falta de aplicación de los instrumentos archivisticos en todos los procesos del FPS-FNC  por la inadecuada aplicación de las TRD, debido al desconocimiento de los servidores públicos en los temas de Gestión Documental </v>
          </cell>
        </row>
      </sheetData>
      <sheetData sheetId="9">
        <row r="21">
          <cell r="D21" t="str">
            <v xml:space="preserve">Posibilidad de afectación reputacional  y económica por sanciones de entes de control e insatisfacción de los Usuarios internos y externos debido a la inadecuada administración de la documentación producida y recibida por el FPS FNC </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0"/>
  <sheetViews>
    <sheetView tabSelected="1" topLeftCell="A6" zoomScale="85" zoomScaleNormal="85" workbookViewId="0">
      <pane xSplit="2" ySplit="1" topLeftCell="C7" activePane="bottomRight" state="frozen"/>
      <selection activeCell="A6" sqref="A6"/>
      <selection pane="topRight" activeCell="C6" sqref="C6"/>
      <selection pane="bottomLeft" activeCell="A7" sqref="A7"/>
      <selection pane="bottomRight" activeCell="C7" sqref="C7"/>
    </sheetView>
  </sheetViews>
  <sheetFormatPr baseColWidth="10" defaultColWidth="14.42578125" defaultRowHeight="15" customHeight="1" x14ac:dyDescent="0.2"/>
  <cols>
    <col min="1" max="1" width="33.7109375" style="4" customWidth="1"/>
    <col min="2" max="2" width="27.28515625" style="4" customWidth="1"/>
    <col min="3" max="4" width="16.28515625" style="4" customWidth="1"/>
    <col min="5" max="5" width="41" style="4" customWidth="1"/>
    <col min="6" max="6" width="10.7109375" style="4" customWidth="1"/>
    <col min="7" max="8" width="14.42578125" style="4" customWidth="1"/>
    <col min="9" max="9" width="28" style="4" customWidth="1"/>
    <col min="10" max="10" width="14.7109375" style="4" customWidth="1"/>
    <col min="11" max="11" width="22.85546875" style="4" customWidth="1"/>
    <col min="12" max="12" width="20" style="4" customWidth="1"/>
    <col min="13" max="13" width="31.28515625" style="4" customWidth="1"/>
    <col min="14" max="14" width="22.7109375" style="4" customWidth="1"/>
    <col min="15" max="15" width="29.140625" style="4" customWidth="1"/>
    <col min="16" max="18" width="10.7109375" style="4" customWidth="1"/>
    <col min="19" max="19" width="55" style="4" customWidth="1"/>
    <col min="20" max="20" width="66.7109375" style="4" customWidth="1"/>
    <col min="21" max="21" width="23.42578125" style="4" customWidth="1"/>
    <col min="22" max="22" width="28.140625" style="4" customWidth="1"/>
    <col min="23" max="23" width="10.7109375" style="4" hidden="1" customWidth="1"/>
    <col min="24" max="25" width="27.7109375" style="4" hidden="1" customWidth="1"/>
    <col min="26" max="26" width="18.7109375" style="4" hidden="1" customWidth="1"/>
    <col min="27" max="29" width="10.7109375" style="4" customWidth="1"/>
    <col min="30" max="30" width="30.140625" style="4" customWidth="1"/>
    <col min="31" max="31" width="25.7109375" style="4" customWidth="1"/>
    <col min="32" max="33" width="13.7109375" style="4" customWidth="1"/>
    <col min="34" max="34" width="80.85546875" style="4" customWidth="1"/>
    <col min="35" max="35" width="31.42578125" style="4" customWidth="1"/>
    <col min="36" max="36" width="56.42578125" style="4" customWidth="1"/>
    <col min="37" max="16384" width="14.42578125" style="4"/>
  </cols>
  <sheetData>
    <row r="1" spans="1:36" ht="38.25" customHeight="1" x14ac:dyDescent="0.2">
      <c r="A1" s="54"/>
      <c r="B1" s="55" t="s">
        <v>0</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5"/>
      <c r="AJ1" s="57"/>
    </row>
    <row r="2" spans="1:36" ht="38.25" customHeight="1" x14ac:dyDescent="0.2">
      <c r="A2" s="58"/>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59"/>
      <c r="AJ2" s="61"/>
    </row>
    <row r="3" spans="1:36" ht="15.75" customHeight="1" x14ac:dyDescent="0.2">
      <c r="A3" s="62" t="s">
        <v>1</v>
      </c>
      <c r="B3" s="63" t="s">
        <v>2</v>
      </c>
      <c r="C3" s="64"/>
      <c r="D3" s="64"/>
      <c r="E3" s="64"/>
      <c r="F3" s="64"/>
      <c r="G3" s="64"/>
      <c r="H3" s="64"/>
      <c r="I3" s="64"/>
      <c r="J3" s="64"/>
      <c r="K3" s="64"/>
      <c r="L3" s="64"/>
      <c r="M3" s="64"/>
      <c r="N3" s="65"/>
      <c r="O3" s="63" t="s">
        <v>3</v>
      </c>
      <c r="P3" s="64"/>
      <c r="Q3" s="64"/>
      <c r="R3" s="64"/>
      <c r="S3" s="64"/>
      <c r="T3" s="64"/>
      <c r="U3" s="64"/>
      <c r="V3" s="64"/>
      <c r="W3" s="64"/>
      <c r="X3" s="64"/>
      <c r="Y3" s="64"/>
      <c r="Z3" s="64"/>
      <c r="AA3" s="64"/>
      <c r="AB3" s="64"/>
      <c r="AC3" s="64"/>
      <c r="AD3" s="64"/>
      <c r="AE3" s="64"/>
      <c r="AF3" s="64"/>
      <c r="AG3" s="64"/>
      <c r="AH3" s="65"/>
      <c r="AI3" s="63" t="s">
        <v>4</v>
      </c>
      <c r="AJ3" s="65"/>
    </row>
    <row r="4" spans="1:36" ht="7.5" customHeight="1" x14ac:dyDescent="0.2">
      <c r="A4" s="1"/>
      <c r="B4" s="1"/>
      <c r="C4" s="1"/>
      <c r="D4" s="1"/>
      <c r="E4" s="1"/>
      <c r="F4" s="1"/>
      <c r="G4" s="1"/>
      <c r="H4" s="1"/>
      <c r="I4" s="2"/>
      <c r="J4" s="2"/>
      <c r="K4" s="2"/>
      <c r="L4" s="2"/>
      <c r="M4" s="2"/>
      <c r="N4" s="2"/>
      <c r="O4" s="2"/>
      <c r="P4" s="2"/>
      <c r="Q4" s="2"/>
      <c r="R4" s="2"/>
      <c r="S4" s="3"/>
      <c r="T4" s="3"/>
      <c r="U4" s="3"/>
      <c r="V4" s="3"/>
      <c r="W4" s="3"/>
      <c r="X4" s="3"/>
      <c r="Y4" s="3"/>
      <c r="Z4" s="3"/>
      <c r="AA4" s="3"/>
      <c r="AB4" s="3"/>
      <c r="AC4" s="3"/>
      <c r="AD4" s="3"/>
      <c r="AE4" s="3"/>
      <c r="AF4" s="3"/>
      <c r="AG4" s="3"/>
    </row>
    <row r="5" spans="1:36" ht="42.75" customHeight="1" x14ac:dyDescent="0.2">
      <c r="A5" s="35" t="s">
        <v>5</v>
      </c>
      <c r="B5" s="36" t="s">
        <v>6</v>
      </c>
      <c r="C5" s="37" t="s">
        <v>413</v>
      </c>
      <c r="D5" s="65"/>
      <c r="E5" s="36" t="s">
        <v>7</v>
      </c>
      <c r="F5" s="36" t="s">
        <v>8</v>
      </c>
      <c r="G5" s="36" t="s">
        <v>9</v>
      </c>
      <c r="H5" s="36" t="s">
        <v>10</v>
      </c>
      <c r="I5" s="36" t="s">
        <v>11</v>
      </c>
      <c r="J5" s="36" t="s">
        <v>12</v>
      </c>
      <c r="K5" s="37" t="s">
        <v>13</v>
      </c>
      <c r="L5" s="65"/>
      <c r="M5" s="37" t="s">
        <v>14</v>
      </c>
      <c r="N5" s="65"/>
      <c r="O5" s="36" t="s">
        <v>15</v>
      </c>
      <c r="P5" s="38" t="s">
        <v>16</v>
      </c>
      <c r="Q5" s="64"/>
      <c r="R5" s="65"/>
      <c r="S5" s="28" t="s">
        <v>17</v>
      </c>
      <c r="T5" s="23" t="s">
        <v>18</v>
      </c>
      <c r="U5" s="65"/>
      <c r="V5" s="25" t="s">
        <v>19</v>
      </c>
      <c r="W5" s="28" t="s">
        <v>20</v>
      </c>
      <c r="X5" s="23" t="s">
        <v>18</v>
      </c>
      <c r="Y5" s="65"/>
      <c r="Z5" s="25" t="s">
        <v>19</v>
      </c>
      <c r="AA5" s="27" t="s">
        <v>21</v>
      </c>
      <c r="AB5" s="64"/>
      <c r="AC5" s="65"/>
      <c r="AD5" s="29" t="s">
        <v>22</v>
      </c>
      <c r="AE5" s="64"/>
      <c r="AF5" s="64"/>
      <c r="AG5" s="65"/>
      <c r="AH5" s="23" t="s">
        <v>23</v>
      </c>
      <c r="AI5" s="65"/>
      <c r="AJ5" s="25" t="s">
        <v>19</v>
      </c>
    </row>
    <row r="6" spans="1:36" ht="93.75" customHeight="1" x14ac:dyDescent="0.2">
      <c r="A6" s="58"/>
      <c r="B6" s="58"/>
      <c r="C6" s="5" t="s">
        <v>24</v>
      </c>
      <c r="D6" s="5" t="s">
        <v>25</v>
      </c>
      <c r="E6" s="58"/>
      <c r="F6" s="58"/>
      <c r="G6" s="58"/>
      <c r="H6" s="66"/>
      <c r="I6" s="66"/>
      <c r="J6" s="66"/>
      <c r="K6" s="22" t="s">
        <v>26</v>
      </c>
      <c r="L6" s="5" t="s">
        <v>27</v>
      </c>
      <c r="M6" s="6" t="s">
        <v>28</v>
      </c>
      <c r="N6" s="6" t="s">
        <v>29</v>
      </c>
      <c r="O6" s="58"/>
      <c r="P6" s="7" t="s">
        <v>30</v>
      </c>
      <c r="Q6" s="7" t="s">
        <v>31</v>
      </c>
      <c r="R6" s="8" t="s">
        <v>32</v>
      </c>
      <c r="S6" s="58"/>
      <c r="T6" s="9" t="s">
        <v>33</v>
      </c>
      <c r="U6" s="10" t="s">
        <v>34</v>
      </c>
      <c r="V6" s="58"/>
      <c r="W6" s="58"/>
      <c r="X6" s="9" t="s">
        <v>33</v>
      </c>
      <c r="Y6" s="10" t="s">
        <v>34</v>
      </c>
      <c r="Z6" s="58"/>
      <c r="AA6" s="7" t="s">
        <v>30</v>
      </c>
      <c r="AB6" s="7" t="s">
        <v>31</v>
      </c>
      <c r="AC6" s="8" t="s">
        <v>32</v>
      </c>
      <c r="AD6" s="11" t="s">
        <v>35</v>
      </c>
      <c r="AE6" s="11" t="s">
        <v>36</v>
      </c>
      <c r="AF6" s="11" t="s">
        <v>37</v>
      </c>
      <c r="AG6" s="11" t="s">
        <v>38</v>
      </c>
      <c r="AH6" s="9" t="s">
        <v>33</v>
      </c>
      <c r="AI6" s="9" t="s">
        <v>34</v>
      </c>
      <c r="AJ6" s="58"/>
    </row>
    <row r="7" spans="1:36" s="43" customFormat="1" ht="316.5" customHeight="1" x14ac:dyDescent="0.2">
      <c r="A7" s="92">
        <v>1</v>
      </c>
      <c r="B7" s="93" t="s">
        <v>52</v>
      </c>
      <c r="C7" s="93"/>
      <c r="D7" s="93" t="s">
        <v>53</v>
      </c>
      <c r="E7" s="93" t="s">
        <v>54</v>
      </c>
      <c r="F7" s="94" t="s">
        <v>55</v>
      </c>
      <c r="G7" s="94" t="s">
        <v>56</v>
      </c>
      <c r="H7" s="94" t="s">
        <v>57</v>
      </c>
      <c r="I7" s="95" t="str">
        <f>IF([1]Ficha1!$D$21="","",[1]Ficha1!$D$21)</f>
        <v xml:space="preserve">Posibilidad de afectación reputacional por Inadecuada planificación de la medición del desempeño institucional  debido a  la desarticulación de los criterios y pertinencia en los Indicadores de Gestión </v>
      </c>
      <c r="J7" s="94" t="s">
        <v>58</v>
      </c>
      <c r="K7" s="96" t="s">
        <v>59</v>
      </c>
      <c r="L7" s="96" t="s">
        <v>57</v>
      </c>
      <c r="M7" s="97" t="s">
        <v>60</v>
      </c>
      <c r="N7" s="97" t="s">
        <v>61</v>
      </c>
      <c r="O7" s="97" t="s">
        <v>62</v>
      </c>
      <c r="P7" s="98" t="s">
        <v>63</v>
      </c>
      <c r="Q7" s="98" t="s">
        <v>64</v>
      </c>
      <c r="R7" s="99" t="s">
        <v>65</v>
      </c>
      <c r="S7" s="100" t="str">
        <f>CONCATENATE(IF([1]Ficha1!$D$96="","",[1]Ficha1!$D$96),"
",IF([1]Ficha1!$D$97="","",[1]Ficha1!$D$97),"
",IF([1]Ficha1!$D$98="","",[1]Ficha1!$D$98),"
",IF([1]Ficha1!$D$99="","",[1]Ficha1!$D$99),"
",IF([1]Ficha1!$D$100="","",[1]Ficha1!$D$100),"
",IF([1]Ficha1!$D$101="","",[1]Ficha1!$D$101))</f>
        <v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Realiza seguimiento y verificación a los reportes de los Indicadores de Gestión de cada uno de los procesos y comunica mediante correo electrónico al responsable del proceso los resultados. 
</v>
      </c>
      <c r="T7" s="45" t="s">
        <v>442</v>
      </c>
      <c r="U7" s="52" t="s">
        <v>427</v>
      </c>
      <c r="V7" s="45" t="s">
        <v>371</v>
      </c>
      <c r="W7" s="101" t="s">
        <v>199</v>
      </c>
      <c r="X7" s="102"/>
      <c r="Y7" s="102"/>
      <c r="Z7" s="102"/>
      <c r="AA7" s="98" t="s">
        <v>63</v>
      </c>
      <c r="AB7" s="98" t="s">
        <v>64</v>
      </c>
      <c r="AC7" s="103" t="s">
        <v>65</v>
      </c>
      <c r="AD7" s="104" t="str">
        <f>CONCATENATE(IF([1]Ficha1!$V$155="","",[1]Ficha1!$V$155),"
",IF([1]Ficha1!$V$156="","",[1]Ficha1!$V$156),"
",IF([1]Ficha1!$V$157="","",[1]Ficha1!$V$157),"
",IF([1]Ficha1!$V$158="","",[1]Ficha1!$V$158),"
",IF([1]Ficha1!$V$159="","",[1]Ficha1!$V$159),"
",IF([1]Ficha1!$V$160="","",[1]Ficha1!$V$160),"
",IF([1]Ficha1!$V$161="","",[1]Ficha1!$V$161),"
",IF([1]Ficha1!$V$162="","",[1]Ficha1!$V$162),"
",IF([1]Ficha1!$V$163="","",[1]Ficha1!$V$163),"
",IF([1]Ficha1!$V$164="","",[1]Ficha1!$V$164))</f>
        <v xml:space="preserve">1. Automatizar la medición de los indicadores de gestión de la entidad por medio del Software SIG-FPS adquirido durante el mes de diciembre 2021.
2. Realiza seguimiento y verificación semestralmente a los reportes de los Indicadores de Gestión de cada uno de los procesos y comunica mediante correo electrónico al responsable del proceso los resultados. 
</v>
      </c>
      <c r="AE7" s="105" t="s">
        <v>210</v>
      </c>
      <c r="AF7" s="106">
        <v>44652</v>
      </c>
      <c r="AG7" s="106">
        <v>44926</v>
      </c>
      <c r="AH7" s="50" t="s">
        <v>432</v>
      </c>
      <c r="AI7" s="50" t="s">
        <v>428</v>
      </c>
      <c r="AJ7" s="45" t="s">
        <v>371</v>
      </c>
    </row>
    <row r="8" spans="1:36" s="43" customFormat="1" ht="316.5" customHeight="1" x14ac:dyDescent="0.2">
      <c r="A8" s="93">
        <v>2</v>
      </c>
      <c r="B8" s="93" t="s">
        <v>52</v>
      </c>
      <c r="C8" s="93"/>
      <c r="D8" s="93" t="s">
        <v>53</v>
      </c>
      <c r="E8" s="93" t="s">
        <v>54</v>
      </c>
      <c r="F8" s="107" t="str">
        <f>IF([1]Ficha2!$V$13="","",[1]Ficha2!$V$13)</f>
        <v>Riesgo de Gestión</v>
      </c>
      <c r="G8" s="94" t="s">
        <v>56</v>
      </c>
      <c r="H8" s="94" t="s">
        <v>57</v>
      </c>
      <c r="I8" s="96" t="str">
        <f>IF([1]Ficha2!$D$21="","",[1]Ficha2!$D$21)</f>
        <v>Posibilidad de afectación reputacional por  Inoportuno seguimiento al  Plan de Mejoramiento de la Entidad debido al incumplimiento del reporte de las acciones suscritas por parte de los procesos</v>
      </c>
      <c r="J8" s="94" t="s">
        <v>58</v>
      </c>
      <c r="K8" s="108" t="str">
        <f>CONCATENATE(IF([1]Ficha2!$D$29="","",[1]Ficha2!$D$29),"
",IF([1]Ficha2!$D$30="","",[1]Ficha2!$D$30),"
",IF([1]Ficha2!$D$31="","",[1]Ficha2!$D$31),"
",IF([1]Ficha2!$D$32="","",[1]Ficha2!$D$32),"
",IF([1]Ficha2!$D$33="","",[1]Ficha2!$D$33),"
",IF([1]Ficha2!$D$34="","",[1]Ficha2!$D$34))</f>
        <v xml:space="preserve">--- Ningún Trámite y Procedimiento Administrativo
</v>
      </c>
      <c r="L8" s="96" t="s">
        <v>57</v>
      </c>
      <c r="M8" s="109" t="s">
        <v>443</v>
      </c>
      <c r="N8" s="109" t="s">
        <v>61</v>
      </c>
      <c r="O8" s="41" t="s">
        <v>66</v>
      </c>
      <c r="P8" s="110" t="s">
        <v>67</v>
      </c>
      <c r="Q8" s="110" t="s">
        <v>68</v>
      </c>
      <c r="R8" s="103" t="s">
        <v>69</v>
      </c>
      <c r="S8" s="108" t="str">
        <f>CONCATENATE(IF([1]Ficha2!$D$96="","",[1]Ficha2!$D$96),"
",IF([1]Ficha2!$D$97="","",[1]Ficha2!$D$97),"
",IF([1]Ficha2!$D$98="","",[1]Ficha2!$D$98),"
",IF([1]Ficha2!$D$99="","",[1]Ficha2!$D$99),"
",IF([1]Ficha2!$D$100="","",[1]Ficha2!$D$100),"
",IF([1]Ficha2!$D$101="","",[1]Ficha2!$D$101))</f>
        <v xml:space="preserve">Consulta el radicado en el aplicativo SIRECI y verifica la fecha de suscripción del plan de mejoramiento e informa al Encargado de la Administración las acciones correctivas y jefe oficina asesora de planeación y sistemas a fecha límite de suscripción
Envía mediante correo electrónico al responsable del proceso, a los coordinadores y a los funcionarios delegados, circular para la realización de los reportes de avance del Plan de Mejoramiento institucional
</v>
      </c>
      <c r="T8" s="47" t="s">
        <v>444</v>
      </c>
      <c r="U8" s="52">
        <v>1</v>
      </c>
      <c r="V8" s="49" t="s">
        <v>356</v>
      </c>
      <c r="W8" s="93" t="s">
        <v>199</v>
      </c>
      <c r="X8" s="102"/>
      <c r="Y8" s="102"/>
      <c r="Z8" s="102"/>
      <c r="AA8" s="110" t="s">
        <v>63</v>
      </c>
      <c r="AB8" s="110" t="s">
        <v>68</v>
      </c>
      <c r="AC8" s="103" t="s">
        <v>69</v>
      </c>
      <c r="AD8" s="105" t="s">
        <v>211</v>
      </c>
      <c r="AE8" s="105" t="s">
        <v>212</v>
      </c>
      <c r="AF8" s="106">
        <v>44652</v>
      </c>
      <c r="AG8" s="106">
        <v>44926</v>
      </c>
      <c r="AH8" s="45" t="s">
        <v>433</v>
      </c>
      <c r="AI8" s="50" t="s">
        <v>428</v>
      </c>
      <c r="AJ8" s="45" t="s">
        <v>371</v>
      </c>
    </row>
    <row r="9" spans="1:36" s="43" customFormat="1" ht="357.6" customHeight="1" x14ac:dyDescent="0.2">
      <c r="A9" s="93">
        <v>3</v>
      </c>
      <c r="B9" s="93" t="s">
        <v>70</v>
      </c>
      <c r="C9" s="53"/>
      <c r="D9" s="93" t="s">
        <v>53</v>
      </c>
      <c r="E9" s="53" t="s">
        <v>71</v>
      </c>
      <c r="F9" s="107" t="str">
        <f>IF([1]Ficha2!$V$13="","",[1]Ficha2!$V$13)</f>
        <v>Riesgo de Gestión</v>
      </c>
      <c r="G9" s="94" t="s">
        <v>56</v>
      </c>
      <c r="H9" s="94" t="s">
        <v>57</v>
      </c>
      <c r="I9" s="96" t="str">
        <f>IF([2]Ficha1!$D$21="","",[2]Ficha1!$D$21)</f>
        <v>Posibilidad de afectación reputacional por demoras en la entrega de avances y resultados de la gestión  debido  a  la inadecuada parametrización del Software de Gestión SIG-FPS</v>
      </c>
      <c r="J9" s="94" t="s">
        <v>58</v>
      </c>
      <c r="K9" s="108" t="str">
        <f>CONCATENATE(IF([2]Ficha1!$D$29="","",[2]Ficha1!$D$29),"
",IF([2]Ficha1!$D$30="","",[2]Ficha1!$D$30),"
",IF([2]Ficha1!$D$31="","",[2]Ficha1!$D$31),"
",IF([2]Ficha1!$D$32="","",[2]Ficha1!$D$32),"
",IF([2]Ficha1!$D$33="","",[2]Ficha1!$D$33),"
",IF([2]Ficha1!$D$34="","",[2]Ficha1!$D$34))</f>
        <v xml:space="preserve">--- Ningún Trámite y Procedimiento Administrativo
</v>
      </c>
      <c r="L9" s="96" t="s">
        <v>57</v>
      </c>
      <c r="M9" s="108" t="str">
        <f>CONCATENATE(IF([2]Ficha1!$J$39="","",[2]Ficha1!$J$39),"
",IF([2]Ficha1!$J$40="","",[2]Ficha1!$J$40),"
",IF([2]Ficha1!$J$41="","",[2]Ficha1!$J$41),"
",IF([2]Ficha1!$J$42="","",[2]Ficha1!$J$42),"
",IF([2]Ficha1!$J$43="","",[2]Ficha1!$J$43),"
",IF([2]Ficha1!$J$44="","",[2]Ficha1!$J$44),"
",IF([2]Ficha1!$J$45="","",[2]Ficha1!$J$45),"
",IF([2]Ficha1!$J$46="","",[2]Ficha1!$J$46),"
",IF([2]Ficha1!$J$47="","",[2]Ficha1!$J$47),"
",IF([2]Ficha1!$J$48="","",[2]Ficha1!$J$48))</f>
        <v xml:space="preserve">Inadecuada parametrización del Software de Gestión SIG-FPS
Insuficiencia de asignación de recursos presupuestales para continuar la implementación del SIG
Continuidad en el contratación del personal capacitado
Debilidades funcionales del SOFTWARE
Falta de articulación de la documentación del SIG frente al SOFTWARE
Falta de socialización del funcionamiento del SOFTWARE
</v>
      </c>
      <c r="N9" s="108" t="str">
        <f>CONCATENATE(IF([2]Ficha1!$J$51="","",[2]Ficha1!$J$51),"
",IF([2]Ficha1!$J$52="","",[2]Ficha1!$J$52),"
",IF([2]Ficha1!$J$53="","",[2]Ficha1!$J$53),"
",IF([2]Ficha1!$J$54="","",[2]Ficha1!$J$54),"
",IF([2]Ficha1!$J$55="","",[2]Ficha1!$J$55),"
",IF([2]Ficha1!$J$56="","",[2]Ficha1!$J$56),"
",IF([2]Ficha1!$J$57="","",[2]Ficha1!$J$57),"
",IF([2]Ficha1!$J$58="","",[2]Ficha1!$J$58),"
",IF([2]Ficha1!$J$59="","",[2]Ficha1!$J$59),"
",IF([2]Ficha1!$J$60="","",[2]Ficha1!$J$60))</f>
        <v xml:space="preserve">Cambio de Gobierno
Insuficiente asignación de Recursos Presupuestales
</v>
      </c>
      <c r="O9" s="108" t="str">
        <f>CONCATENATE(IF([2]Ficha1!$AD$39="","",[2]Ficha1!$AD$39),"
",IF([2]Ficha1!$AD$40="","",[2]Ficha1!$AD$40),"
",IF([2]Ficha1!$AD$41="","",[2]Ficha1!$AD$41),"
",IF([2]Ficha1!$AD$42="","",[2]Ficha1!$AD$42),"
",IF([2]Ficha1!$AD$43="","",[2]Ficha1!$AD$43),"
",IF([2]Ficha1!$AD$44="","",[2]Ficha1!$AD$44),"
",IF([2]Ficha1!$AD$45="","",[2]Ficha1!$AD$45),"
",IF([2]Ficha1!$AD$46="","",[2]Ficha1!$AD$46),"
",IF([2]Ficha1!$AD$47="","",[2]Ficha1!$AD$47),"
",IF([2]Ficha1!$AD$48="","",[2]Ficha1!$AD$48),"
",IF([2]Ficha1!$AD$49="","",[2]Ficha1!$AD$49),"
",IF([2]Ficha1!$AD$50="","",[2]Ficha1!$AD$50),"
",IF([2]Ficha1!$AD$51="","",[2]Ficha1!$AD$51),"
",IF([2]Ficha1!$AD$52="","",[2]Ficha1!$AD$52),"
",IF([2]Ficha1!$AD$53="","",[2]Ficha1!$AD$53),"
",IF([2]Ficha1!$AD$54="","",[2]Ficha1!$AD$54),"
",IF([2]Ficha1!$AD$55="","",[2]Ficha1!$AD$55),"
",IF([2]Ficha1!$AD$56="","",[2]Ficha1!$AD$56),"
",IF([2]Ficha1!$AD$57="","",[2]Ficha1!$AD$57),"
",IF([2]Ficha1!$AD$58="","",[2]Ficha1!$AD$58),"
",IF([2]Ficha1!$AD$59="","",[2]Ficha1!$AD$59),"
",IF([2]Ficha1!$AD$60="","",[2]Ficha1!$AD$60))</f>
        <v xml:space="preserve">Afectación en la Imagén Institucional
Sanciones Disciplinarias y pecuniarias
Demoras en la entrega de avances y resultados de la gestión 
Reprocesos en la entidad
Hallazgos de entes de control
Hallazgos de control interno
</v>
      </c>
      <c r="P9" s="110" t="s">
        <v>67</v>
      </c>
      <c r="Q9" s="110" t="s">
        <v>72</v>
      </c>
      <c r="R9" s="103" t="s">
        <v>73</v>
      </c>
      <c r="S9" s="108" t="str">
        <f>CONCATENATE(IF([2]Ficha1!$D$96="","",[2]Ficha1!$D$96),"
",IF([2]Ficha1!$D$97="","",[2]Ficha1!$D$97),"
",IF([2]Ficha1!$D$98="","",[2]Ficha1!$D$98),"
",IF([2]Ficha1!$D$99="","",[2]Ficha1!$D$99),"
",IF([2]Ficha1!$D$100="","",[2]Ficha1!$D$100),"
",IF([2]Ficha1!$D$101="","",[2]Ficha1!$D$101))</f>
        <v xml:space="preserve">Ejecución del Plan del de Trabajo de Implementación del SOFTWARE SIG-FPS
</v>
      </c>
      <c r="T9" s="111" t="s">
        <v>417</v>
      </c>
      <c r="U9" s="52">
        <v>1</v>
      </c>
      <c r="V9" s="49" t="s">
        <v>419</v>
      </c>
      <c r="W9" s="93" t="s">
        <v>199</v>
      </c>
      <c r="X9" s="102"/>
      <c r="Y9" s="102"/>
      <c r="Z9" s="102"/>
      <c r="AA9" s="110" t="s">
        <v>67</v>
      </c>
      <c r="AB9" s="110" t="s">
        <v>72</v>
      </c>
      <c r="AC9" s="103" t="s">
        <v>73</v>
      </c>
      <c r="AD9" s="41" t="s">
        <v>213</v>
      </c>
      <c r="AE9" s="41" t="s">
        <v>214</v>
      </c>
      <c r="AF9" s="106">
        <v>44652</v>
      </c>
      <c r="AG9" s="106">
        <v>44926</v>
      </c>
      <c r="AH9" s="112" t="s">
        <v>417</v>
      </c>
      <c r="AI9" s="52">
        <v>0.67</v>
      </c>
      <c r="AJ9" s="45" t="s">
        <v>364</v>
      </c>
    </row>
    <row r="10" spans="1:36" s="43" customFormat="1" ht="384" customHeight="1" x14ac:dyDescent="0.2">
      <c r="A10" s="93">
        <v>4</v>
      </c>
      <c r="B10" s="93" t="s">
        <v>70</v>
      </c>
      <c r="C10" s="53"/>
      <c r="D10" s="93" t="s">
        <v>53</v>
      </c>
      <c r="E10" s="53" t="s">
        <v>71</v>
      </c>
      <c r="F10" s="107" t="str">
        <f>IF([1]Ficha2!$V$13="","",[1]Ficha2!$V$13)</f>
        <v>Riesgo de Gestión</v>
      </c>
      <c r="G10" s="94" t="s">
        <v>56</v>
      </c>
      <c r="H10" s="94" t="s">
        <v>57</v>
      </c>
      <c r="I10" s="96" t="str">
        <f>IF([2]Ficha2!$D$21="","",[2]Ficha2!$D$21)</f>
        <v>Posibilidad de afectación reputacional  y económica por sanciones de entes de control e insatisfacción de los grupos de valor  debido   al incumplimiento para tramitar vigencias futuras de los servicios solicitados por la entidad</v>
      </c>
      <c r="J10" s="94" t="s">
        <v>58</v>
      </c>
      <c r="K10" s="113" t="s">
        <v>59</v>
      </c>
      <c r="L10" s="96" t="s">
        <v>57</v>
      </c>
      <c r="M10" s="41" t="s">
        <v>445</v>
      </c>
      <c r="N10" s="41" t="s">
        <v>74</v>
      </c>
      <c r="O10" s="41" t="s">
        <v>75</v>
      </c>
      <c r="P10" s="110" t="s">
        <v>67</v>
      </c>
      <c r="Q10" s="110" t="s">
        <v>76</v>
      </c>
      <c r="R10" s="103" t="s">
        <v>77</v>
      </c>
      <c r="S10" s="41" t="s">
        <v>78</v>
      </c>
      <c r="T10" s="111" t="s">
        <v>418</v>
      </c>
      <c r="U10" s="48">
        <v>1</v>
      </c>
      <c r="V10" s="49" t="s">
        <v>356</v>
      </c>
      <c r="W10" s="93" t="s">
        <v>199</v>
      </c>
      <c r="X10" s="102"/>
      <c r="Y10" s="102"/>
      <c r="Z10" s="102"/>
      <c r="AA10" s="110" t="s">
        <v>63</v>
      </c>
      <c r="AB10" s="110" t="s">
        <v>200</v>
      </c>
      <c r="AC10" s="103" t="s">
        <v>65</v>
      </c>
      <c r="AD10" s="105" t="s">
        <v>446</v>
      </c>
      <c r="AE10" s="105" t="s">
        <v>215</v>
      </c>
      <c r="AF10" s="114" t="s">
        <v>216</v>
      </c>
      <c r="AG10" s="114" t="s">
        <v>217</v>
      </c>
      <c r="AH10" s="115" t="s">
        <v>424</v>
      </c>
      <c r="AI10" s="116" t="s">
        <v>426</v>
      </c>
      <c r="AJ10" s="45" t="s">
        <v>364</v>
      </c>
    </row>
    <row r="11" spans="1:36" s="43" customFormat="1" ht="316.5" customHeight="1" x14ac:dyDescent="0.2">
      <c r="A11" s="93">
        <v>5</v>
      </c>
      <c r="B11" s="93" t="s">
        <v>70</v>
      </c>
      <c r="C11" s="53"/>
      <c r="D11" s="93" t="s">
        <v>53</v>
      </c>
      <c r="E11" s="53" t="s">
        <v>71</v>
      </c>
      <c r="F11" s="107" t="str">
        <f>IF([1]Ficha2!$V$13="","",[1]Ficha2!$V$13)</f>
        <v>Riesgo de Gestión</v>
      </c>
      <c r="G11" s="94" t="s">
        <v>56</v>
      </c>
      <c r="H11" s="94" t="s">
        <v>57</v>
      </c>
      <c r="I11" s="96" t="str">
        <f>IF([2]Ficha3!$D$21="","",[2]Ficha3!$D$21)</f>
        <v>Posibilidad de afectación reputacional  y económica por sanciones  de la Autoridad ambiental debido  al inadecuado manejo de los residuos generados por la operatividad de la entidad y al desconocimiento normativo relacionado con el manejo de residuos</v>
      </c>
      <c r="J11" s="94" t="s">
        <v>58</v>
      </c>
      <c r="K11" s="96" t="s">
        <v>59</v>
      </c>
      <c r="L11" s="96" t="s">
        <v>57</v>
      </c>
      <c r="M11" s="41" t="s">
        <v>79</v>
      </c>
      <c r="N11" s="41" t="s">
        <v>80</v>
      </c>
      <c r="O11" s="41" t="s">
        <v>81</v>
      </c>
      <c r="P11" s="110" t="s">
        <v>82</v>
      </c>
      <c r="Q11" s="110" t="s">
        <v>68</v>
      </c>
      <c r="R11" s="103" t="s">
        <v>69</v>
      </c>
      <c r="S11" s="41" t="s">
        <v>83</v>
      </c>
      <c r="T11" s="47" t="s">
        <v>420</v>
      </c>
      <c r="U11" s="48">
        <v>1</v>
      </c>
      <c r="V11" s="49" t="s">
        <v>362</v>
      </c>
      <c r="W11" s="93" t="s">
        <v>199</v>
      </c>
      <c r="X11" s="102"/>
      <c r="Y11" s="102"/>
      <c r="Z11" s="102"/>
      <c r="AA11" s="110" t="s">
        <v>63</v>
      </c>
      <c r="AB11" s="110" t="s">
        <v>72</v>
      </c>
      <c r="AC11" s="103" t="s">
        <v>73</v>
      </c>
      <c r="AD11" s="41" t="s">
        <v>218</v>
      </c>
      <c r="AE11" s="41" t="s">
        <v>219</v>
      </c>
      <c r="AF11" s="106">
        <v>44562</v>
      </c>
      <c r="AG11" s="106">
        <v>44926</v>
      </c>
      <c r="AH11" s="112" t="s">
        <v>425</v>
      </c>
      <c r="AI11" s="117">
        <v>0.75</v>
      </c>
      <c r="AJ11" s="45" t="s">
        <v>364</v>
      </c>
    </row>
    <row r="12" spans="1:36" s="43" customFormat="1" ht="316.5" customHeight="1" x14ac:dyDescent="0.2">
      <c r="A12" s="93">
        <v>6</v>
      </c>
      <c r="B12" s="93" t="s">
        <v>70</v>
      </c>
      <c r="C12" s="53" t="s">
        <v>53</v>
      </c>
      <c r="D12" s="93"/>
      <c r="E12" s="53" t="s">
        <v>84</v>
      </c>
      <c r="F12" s="107" t="str">
        <f>IF([1]Ficha2!$V$13="","",[1]Ficha2!$V$13)</f>
        <v>Riesgo de Gestión</v>
      </c>
      <c r="G12" s="94" t="s">
        <v>56</v>
      </c>
      <c r="H12" s="94" t="s">
        <v>85</v>
      </c>
      <c r="I12" s="96" t="s">
        <v>447</v>
      </c>
      <c r="J12" s="94" t="s">
        <v>58</v>
      </c>
      <c r="K12" s="96" t="s">
        <v>59</v>
      </c>
      <c r="L12" s="96" t="s">
        <v>57</v>
      </c>
      <c r="M12" s="41" t="s">
        <v>86</v>
      </c>
      <c r="N12" s="41" t="s">
        <v>87</v>
      </c>
      <c r="O12" s="105" t="s">
        <v>81</v>
      </c>
      <c r="P12" s="110" t="s">
        <v>82</v>
      </c>
      <c r="Q12" s="110" t="s">
        <v>72</v>
      </c>
      <c r="R12" s="103" t="s">
        <v>73</v>
      </c>
      <c r="S12" s="41" t="s">
        <v>88</v>
      </c>
      <c r="T12" s="118" t="s">
        <v>199</v>
      </c>
      <c r="U12" s="118" t="s">
        <v>57</v>
      </c>
      <c r="V12" s="118" t="s">
        <v>57</v>
      </c>
      <c r="W12" s="41" t="s">
        <v>88</v>
      </c>
      <c r="X12" s="102"/>
      <c r="Y12" s="102"/>
      <c r="Z12" s="102"/>
      <c r="AA12" s="110" t="s">
        <v>82</v>
      </c>
      <c r="AB12" s="110" t="s">
        <v>72</v>
      </c>
      <c r="AC12" s="103" t="s">
        <v>73</v>
      </c>
      <c r="AD12" s="41" t="s">
        <v>448</v>
      </c>
      <c r="AE12" s="41" t="s">
        <v>449</v>
      </c>
      <c r="AF12" s="106">
        <v>44866</v>
      </c>
      <c r="AG12" s="106">
        <v>44926</v>
      </c>
      <c r="AH12" s="119" t="s">
        <v>423</v>
      </c>
      <c r="AI12" s="120">
        <v>1</v>
      </c>
      <c r="AJ12" s="121" t="s">
        <v>391</v>
      </c>
    </row>
    <row r="13" spans="1:36" s="43" customFormat="1" ht="316.5" customHeight="1" x14ac:dyDescent="0.2">
      <c r="A13" s="93">
        <v>7</v>
      </c>
      <c r="B13" s="93" t="s">
        <v>70</v>
      </c>
      <c r="C13" s="53" t="s">
        <v>53</v>
      </c>
      <c r="D13" s="93"/>
      <c r="E13" s="53" t="s">
        <v>84</v>
      </c>
      <c r="F13" s="107" t="str">
        <f>IF([1]Ficha2!$V$13="","",[1]Ficha2!$V$13)</f>
        <v>Riesgo de Gestión</v>
      </c>
      <c r="G13" s="94" t="s">
        <v>56</v>
      </c>
      <c r="H13" s="94" t="s">
        <v>85</v>
      </c>
      <c r="I13" s="96" t="s">
        <v>450</v>
      </c>
      <c r="J13" s="94" t="s">
        <v>58</v>
      </c>
      <c r="K13" s="96" t="s">
        <v>59</v>
      </c>
      <c r="L13" s="96" t="s">
        <v>57</v>
      </c>
      <c r="M13" s="41" t="s">
        <v>451</v>
      </c>
      <c r="N13" s="41" t="s">
        <v>452</v>
      </c>
      <c r="O13" s="41" t="s">
        <v>453</v>
      </c>
      <c r="P13" s="110" t="s">
        <v>63</v>
      </c>
      <c r="Q13" s="110" t="s">
        <v>72</v>
      </c>
      <c r="R13" s="103" t="s">
        <v>73</v>
      </c>
      <c r="S13" s="41" t="s">
        <v>89</v>
      </c>
      <c r="T13" s="41" t="s">
        <v>421</v>
      </c>
      <c r="U13" s="52">
        <v>1</v>
      </c>
      <c r="V13" s="49" t="s">
        <v>363</v>
      </c>
      <c r="W13" s="93" t="s">
        <v>199</v>
      </c>
      <c r="X13" s="102"/>
      <c r="Y13" s="102"/>
      <c r="Z13" s="102"/>
      <c r="AA13" s="110" t="s">
        <v>201</v>
      </c>
      <c r="AB13" s="110" t="s">
        <v>202</v>
      </c>
      <c r="AC13" s="103" t="s">
        <v>73</v>
      </c>
      <c r="AD13" s="93" t="s">
        <v>220</v>
      </c>
      <c r="AE13" s="93" t="s">
        <v>221</v>
      </c>
      <c r="AF13" s="106">
        <v>44866</v>
      </c>
      <c r="AG13" s="106">
        <v>45291</v>
      </c>
      <c r="AH13" s="119" t="s">
        <v>422</v>
      </c>
      <c r="AI13" s="52">
        <v>1</v>
      </c>
      <c r="AJ13" s="45" t="s">
        <v>365</v>
      </c>
    </row>
    <row r="14" spans="1:36" s="43" customFormat="1" ht="316.5" customHeight="1" x14ac:dyDescent="0.2">
      <c r="A14" s="93">
        <v>8</v>
      </c>
      <c r="B14" s="93" t="s">
        <v>90</v>
      </c>
      <c r="C14" s="93"/>
      <c r="D14" s="93" t="s">
        <v>53</v>
      </c>
      <c r="E14" s="93" t="s">
        <v>454</v>
      </c>
      <c r="F14" s="107" t="str">
        <f>IF([1]Ficha2!$V$13="","",[1]Ficha2!$V$13)</f>
        <v>Riesgo de Gestión</v>
      </c>
      <c r="G14" s="94" t="s">
        <v>91</v>
      </c>
      <c r="H14" s="94" t="s">
        <v>57</v>
      </c>
      <c r="I14" s="96" t="str">
        <f>IF([3]Ficha1!$D$21="","",[3]Ficha1!$D$21)</f>
        <v>Posibilidad de afectación reputacional  y económica por Inoportuna e inadecuada atención de necesidades o requerimientos tecnológicos debido a la falta de infraestructura tecnológica, metodologias y personal idoneo que faciliten la planeación, seguimiento y control para la atención de los servicios tecnológicos del FPS-FNC.</v>
      </c>
      <c r="J14" s="94" t="s">
        <v>58</v>
      </c>
      <c r="K14" s="96" t="s">
        <v>92</v>
      </c>
      <c r="L14" s="96" t="s">
        <v>57</v>
      </c>
      <c r="M14" s="41" t="s">
        <v>93</v>
      </c>
      <c r="N14" s="41" t="s">
        <v>57</v>
      </c>
      <c r="O14" s="41" t="s">
        <v>455</v>
      </c>
      <c r="P14" s="110" t="s">
        <v>94</v>
      </c>
      <c r="Q14" s="110" t="s">
        <v>72</v>
      </c>
      <c r="R14" s="103" t="s">
        <v>69</v>
      </c>
      <c r="S14" s="41" t="s">
        <v>456</v>
      </c>
      <c r="T14" s="41" t="s">
        <v>379</v>
      </c>
      <c r="U14" s="44">
        <v>1</v>
      </c>
      <c r="V14" s="45" t="s">
        <v>380</v>
      </c>
      <c r="W14" s="93" t="s">
        <v>199</v>
      </c>
      <c r="X14" s="102"/>
      <c r="Y14" s="102"/>
      <c r="Z14" s="102"/>
      <c r="AA14" s="110" t="s">
        <v>67</v>
      </c>
      <c r="AB14" s="110" t="s">
        <v>72</v>
      </c>
      <c r="AC14" s="103" t="s">
        <v>73</v>
      </c>
      <c r="AD14" s="41" t="s">
        <v>457</v>
      </c>
      <c r="AE14" s="122" t="s">
        <v>222</v>
      </c>
      <c r="AF14" s="106">
        <v>44652</v>
      </c>
      <c r="AG14" s="106">
        <v>44926</v>
      </c>
      <c r="AH14" s="41" t="s">
        <v>458</v>
      </c>
      <c r="AI14" s="123" t="s">
        <v>378</v>
      </c>
      <c r="AJ14" s="45" t="s">
        <v>459</v>
      </c>
    </row>
    <row r="15" spans="1:36" s="43" customFormat="1" ht="316.5" customHeight="1" x14ac:dyDescent="0.2">
      <c r="A15" s="93">
        <v>9</v>
      </c>
      <c r="B15" s="93" t="s">
        <v>95</v>
      </c>
      <c r="C15" s="93"/>
      <c r="D15" s="93" t="s">
        <v>53</v>
      </c>
      <c r="E15" s="93" t="s">
        <v>96</v>
      </c>
      <c r="F15" s="107" t="s">
        <v>55</v>
      </c>
      <c r="G15" s="94" t="s">
        <v>56</v>
      </c>
      <c r="H15" s="94" t="s">
        <v>57</v>
      </c>
      <c r="I15" s="96" t="str">
        <f>IF([4]Ficha1!$D$21="","",[4]Ficha1!$D$21)</f>
        <v xml:space="preserve">Posibilidad de afectación reputacional  y económica  Al no actualizar inventario de bienes devolutivos - cuentas personales para garantizar  custodia y aseguramiento de los mismos  </v>
      </c>
      <c r="J15" s="94" t="s">
        <v>58</v>
      </c>
      <c r="K15" s="124" t="s">
        <v>59</v>
      </c>
      <c r="L15" s="96" t="s">
        <v>57</v>
      </c>
      <c r="M15" s="41" t="s">
        <v>97</v>
      </c>
      <c r="N15" s="41" t="s">
        <v>98</v>
      </c>
      <c r="O15" s="41" t="s">
        <v>99</v>
      </c>
      <c r="P15" s="110" t="s">
        <v>67</v>
      </c>
      <c r="Q15" s="110" t="s">
        <v>64</v>
      </c>
      <c r="R15" s="103" t="s">
        <v>73</v>
      </c>
      <c r="S15" s="41" t="s">
        <v>460</v>
      </c>
      <c r="T15" s="114" t="s">
        <v>461</v>
      </c>
      <c r="U15" s="52">
        <v>1</v>
      </c>
      <c r="V15" s="45" t="s">
        <v>394</v>
      </c>
      <c r="W15" s="93" t="s">
        <v>199</v>
      </c>
      <c r="X15" s="102"/>
      <c r="Y15" s="102"/>
      <c r="Z15" s="102"/>
      <c r="AA15" s="110" t="s">
        <v>63</v>
      </c>
      <c r="AB15" s="110" t="s">
        <v>64</v>
      </c>
      <c r="AC15" s="103" t="s">
        <v>65</v>
      </c>
      <c r="AD15" s="105" t="s">
        <v>462</v>
      </c>
      <c r="AE15" s="105" t="s">
        <v>463</v>
      </c>
      <c r="AF15" s="114">
        <v>44652</v>
      </c>
      <c r="AG15" s="114">
        <v>44926</v>
      </c>
      <c r="AH15" s="114" t="s">
        <v>464</v>
      </c>
      <c r="AI15" s="50" t="s">
        <v>410</v>
      </c>
      <c r="AJ15" s="45" t="s">
        <v>411</v>
      </c>
    </row>
    <row r="16" spans="1:36" s="43" customFormat="1" ht="316.5" customHeight="1" x14ac:dyDescent="0.2">
      <c r="A16" s="93">
        <v>10</v>
      </c>
      <c r="B16" s="93" t="s">
        <v>95</v>
      </c>
      <c r="C16" s="93"/>
      <c r="D16" s="93" t="s">
        <v>53</v>
      </c>
      <c r="E16" s="93" t="s">
        <v>96</v>
      </c>
      <c r="F16" s="107" t="s">
        <v>55</v>
      </c>
      <c r="G16" s="94" t="s">
        <v>56</v>
      </c>
      <c r="H16" s="94" t="s">
        <v>57</v>
      </c>
      <c r="I16" s="96" t="str">
        <f>IF([4]Ficha2!$D$21="","",[4]Ficha2!$D$21)</f>
        <v xml:space="preserve">Posibilidad de afectación reputacional  y económica  Al no efectuar el aseguramiento de los bienes de propiedad de la entidad  </v>
      </c>
      <c r="J16" s="94" t="s">
        <v>58</v>
      </c>
      <c r="K16" s="124" t="s">
        <v>92</v>
      </c>
      <c r="L16" s="96" t="s">
        <v>57</v>
      </c>
      <c r="M16" s="41" t="s">
        <v>465</v>
      </c>
      <c r="N16" s="41" t="s">
        <v>100</v>
      </c>
      <c r="O16" s="41" t="s">
        <v>101</v>
      </c>
      <c r="P16" s="110" t="s">
        <v>63</v>
      </c>
      <c r="Q16" s="110" t="s">
        <v>72</v>
      </c>
      <c r="R16" s="103" t="s">
        <v>73</v>
      </c>
      <c r="S16" s="41" t="s">
        <v>466</v>
      </c>
      <c r="T16" s="114" t="s">
        <v>406</v>
      </c>
      <c r="U16" s="52">
        <v>1</v>
      </c>
      <c r="V16" s="45" t="s">
        <v>394</v>
      </c>
      <c r="W16" s="93" t="s">
        <v>199</v>
      </c>
      <c r="X16" s="102"/>
      <c r="Y16" s="102"/>
      <c r="Z16" s="102"/>
      <c r="AA16" s="110" t="s">
        <v>63</v>
      </c>
      <c r="AB16" s="110" t="s">
        <v>64</v>
      </c>
      <c r="AC16" s="103" t="s">
        <v>65</v>
      </c>
      <c r="AD16" s="105" t="s">
        <v>223</v>
      </c>
      <c r="AE16" s="105" t="s">
        <v>467</v>
      </c>
      <c r="AF16" s="114">
        <v>44652</v>
      </c>
      <c r="AG16" s="114">
        <v>44926</v>
      </c>
      <c r="AH16" s="114" t="s">
        <v>468</v>
      </c>
      <c r="AI16" s="52">
        <v>1</v>
      </c>
      <c r="AJ16" s="45" t="s">
        <v>356</v>
      </c>
    </row>
    <row r="17" spans="1:36" s="43" customFormat="1" ht="316.5" customHeight="1" x14ac:dyDescent="0.2">
      <c r="A17" s="93">
        <v>11</v>
      </c>
      <c r="B17" s="41" t="s">
        <v>102</v>
      </c>
      <c r="C17" s="41"/>
      <c r="D17" s="93" t="s">
        <v>53</v>
      </c>
      <c r="E17" s="41" t="s">
        <v>103</v>
      </c>
      <c r="F17" s="107" t="s">
        <v>55</v>
      </c>
      <c r="G17" s="94" t="s">
        <v>56</v>
      </c>
      <c r="H17" s="94" t="s">
        <v>57</v>
      </c>
      <c r="I17" s="96" t="str">
        <f>IF([5]Ficha1!$D$21="","",[5]Ficha1!$D$21)</f>
        <v>Posibilidad de afectación reputacional por hallazgos generados por los organismos de control y/o notificaciones de entidades externas  debido a la presentación de los informes de Ley por fuera de los términos</v>
      </c>
      <c r="J17" s="94" t="s">
        <v>58</v>
      </c>
      <c r="K17" s="96" t="s">
        <v>92</v>
      </c>
      <c r="L17" s="96" t="s">
        <v>57</v>
      </c>
      <c r="M17" s="41" t="s">
        <v>469</v>
      </c>
      <c r="N17" s="41" t="s">
        <v>104</v>
      </c>
      <c r="O17" s="41" t="s">
        <v>470</v>
      </c>
      <c r="P17" s="110" t="s">
        <v>82</v>
      </c>
      <c r="Q17" s="110" t="s">
        <v>72</v>
      </c>
      <c r="R17" s="103" t="s">
        <v>73</v>
      </c>
      <c r="S17" s="41" t="s">
        <v>105</v>
      </c>
      <c r="T17" s="125" t="s">
        <v>471</v>
      </c>
      <c r="U17" s="52">
        <v>1</v>
      </c>
      <c r="V17" s="45" t="s">
        <v>394</v>
      </c>
      <c r="W17" s="93" t="s">
        <v>199</v>
      </c>
      <c r="X17" s="102"/>
      <c r="Y17" s="102"/>
      <c r="Z17" s="102"/>
      <c r="AA17" s="110" t="s">
        <v>67</v>
      </c>
      <c r="AB17" s="110" t="s">
        <v>72</v>
      </c>
      <c r="AC17" s="103" t="s">
        <v>73</v>
      </c>
      <c r="AD17" s="105" t="s">
        <v>472</v>
      </c>
      <c r="AE17" s="105" t="s">
        <v>224</v>
      </c>
      <c r="AF17" s="114">
        <v>44652</v>
      </c>
      <c r="AG17" s="114">
        <v>44926</v>
      </c>
      <c r="AH17" s="122" t="s">
        <v>392</v>
      </c>
      <c r="AI17" s="52">
        <v>1</v>
      </c>
      <c r="AJ17" s="45" t="s">
        <v>393</v>
      </c>
    </row>
    <row r="18" spans="1:36" s="43" customFormat="1" ht="316.5" customHeight="1" x14ac:dyDescent="0.2">
      <c r="A18" s="93">
        <v>12</v>
      </c>
      <c r="B18" s="41" t="s">
        <v>106</v>
      </c>
      <c r="C18" s="41"/>
      <c r="D18" s="93" t="s">
        <v>53</v>
      </c>
      <c r="E18" s="41" t="s">
        <v>107</v>
      </c>
      <c r="F18" s="94" t="s">
        <v>55</v>
      </c>
      <c r="G18" s="94" t="s">
        <v>56</v>
      </c>
      <c r="H18" s="94" t="s">
        <v>57</v>
      </c>
      <c r="I18" s="96" t="str">
        <f>IF([6]Ficha1!$D$21="","",[6]Ficha1!$D$21)</f>
        <v>Posibilidad de afectación reputacional  y económica por hallazgos de los entes de control o el no fenecimiento de la cuenta  debido al incumplimiento normativo y del manual de politicas contables en las actividades financieras</v>
      </c>
      <c r="J18" s="94" t="s">
        <v>58</v>
      </c>
      <c r="K18" s="96" t="s">
        <v>108</v>
      </c>
      <c r="L18" s="96" t="s">
        <v>57</v>
      </c>
      <c r="M18" s="41" t="s">
        <v>473</v>
      </c>
      <c r="N18" s="41" t="s">
        <v>474</v>
      </c>
      <c r="O18" s="41" t="s">
        <v>109</v>
      </c>
      <c r="P18" s="110" t="s">
        <v>94</v>
      </c>
      <c r="Q18" s="110" t="s">
        <v>72</v>
      </c>
      <c r="R18" s="103" t="s">
        <v>69</v>
      </c>
      <c r="S18" s="41" t="s">
        <v>110</v>
      </c>
      <c r="T18" s="45" t="s">
        <v>475</v>
      </c>
      <c r="U18" s="52">
        <v>1</v>
      </c>
      <c r="V18" s="45" t="s">
        <v>371</v>
      </c>
      <c r="W18" s="93" t="s">
        <v>199</v>
      </c>
      <c r="X18" s="102"/>
      <c r="Y18" s="102"/>
      <c r="Z18" s="102"/>
      <c r="AA18" s="110" t="s">
        <v>67</v>
      </c>
      <c r="AB18" s="110" t="s">
        <v>72</v>
      </c>
      <c r="AC18" s="103" t="s">
        <v>73</v>
      </c>
      <c r="AD18" s="93" t="s">
        <v>225</v>
      </c>
      <c r="AE18" s="122" t="s">
        <v>226</v>
      </c>
      <c r="AF18" s="106">
        <v>44652</v>
      </c>
      <c r="AG18" s="106">
        <v>44926</v>
      </c>
      <c r="AH18" s="45" t="s">
        <v>476</v>
      </c>
      <c r="AI18" s="52">
        <v>1</v>
      </c>
      <c r="AJ18" s="45" t="s">
        <v>431</v>
      </c>
    </row>
    <row r="19" spans="1:36" s="43" customFormat="1" ht="316.5" customHeight="1" x14ac:dyDescent="0.2">
      <c r="A19" s="93">
        <v>13</v>
      </c>
      <c r="B19" s="41" t="s">
        <v>111</v>
      </c>
      <c r="C19" s="41"/>
      <c r="D19" s="93" t="s">
        <v>53</v>
      </c>
      <c r="E19" s="41" t="s">
        <v>112</v>
      </c>
      <c r="F19" s="94" t="s">
        <v>55</v>
      </c>
      <c r="G19" s="94" t="s">
        <v>113</v>
      </c>
      <c r="H19" s="94" t="s">
        <v>57</v>
      </c>
      <c r="I19" s="96" t="str">
        <f>IF([7]Ficha1!$D$21="","",[7]Ficha1!$D$21)</f>
        <v>Posibilidad de afectación reputacional por Inoportuna atención de necesidades o requerimientos  para el reconocimiento y pago de las prestaciones económicas solicitadas por los usuarios.</v>
      </c>
      <c r="J19" s="94" t="s">
        <v>58</v>
      </c>
      <c r="K19" s="124" t="s">
        <v>114</v>
      </c>
      <c r="L19" s="96" t="s">
        <v>57</v>
      </c>
      <c r="M19" s="41" t="s">
        <v>115</v>
      </c>
      <c r="N19" s="41" t="s">
        <v>104</v>
      </c>
      <c r="O19" s="41" t="s">
        <v>116</v>
      </c>
      <c r="P19" s="110" t="s">
        <v>117</v>
      </c>
      <c r="Q19" s="110" t="s">
        <v>76</v>
      </c>
      <c r="R19" s="103" t="s">
        <v>77</v>
      </c>
      <c r="S19" s="41" t="s">
        <v>118</v>
      </c>
      <c r="T19" s="126" t="s">
        <v>477</v>
      </c>
      <c r="U19" s="127">
        <v>1</v>
      </c>
      <c r="V19" s="45" t="s">
        <v>405</v>
      </c>
      <c r="W19" s="93" t="s">
        <v>199</v>
      </c>
      <c r="X19" s="102"/>
      <c r="Y19" s="102"/>
      <c r="Z19" s="102"/>
      <c r="AA19" s="110" t="s">
        <v>203</v>
      </c>
      <c r="AB19" s="110" t="s">
        <v>204</v>
      </c>
      <c r="AC19" s="103" t="s">
        <v>69</v>
      </c>
      <c r="AD19" s="41" t="s">
        <v>227</v>
      </c>
      <c r="AE19" s="122" t="s">
        <v>228</v>
      </c>
      <c r="AF19" s="106">
        <v>44652</v>
      </c>
      <c r="AG19" s="106">
        <v>44926</v>
      </c>
      <c r="AH19" s="45" t="s">
        <v>478</v>
      </c>
      <c r="AI19" s="128" t="s">
        <v>401</v>
      </c>
      <c r="AJ19" s="45" t="s">
        <v>479</v>
      </c>
    </row>
    <row r="20" spans="1:36" s="43" customFormat="1" ht="316.5" customHeight="1" x14ac:dyDescent="0.2">
      <c r="A20" s="93">
        <v>14</v>
      </c>
      <c r="B20" s="41" t="s">
        <v>111</v>
      </c>
      <c r="C20" s="41"/>
      <c r="D20" s="93" t="s">
        <v>53</v>
      </c>
      <c r="E20" s="41" t="s">
        <v>112</v>
      </c>
      <c r="F20" s="94" t="s">
        <v>55</v>
      </c>
      <c r="G20" s="94" t="s">
        <v>56</v>
      </c>
      <c r="H20" s="94" t="s">
        <v>57</v>
      </c>
      <c r="I20" s="96" t="str">
        <f>IF([7]Ficha2!$D$21="","",[7]Ficha2!$D$21)</f>
        <v>Posibilidad de afectación reputacional  y económica por  Inadecuada aplicación de las normas legales y convencionales y procedimientos establecidos para  el pago de las prestaciones económicas</v>
      </c>
      <c r="J20" s="94" t="s">
        <v>58</v>
      </c>
      <c r="K20" s="124" t="s">
        <v>119</v>
      </c>
      <c r="L20" s="96" t="s">
        <v>57</v>
      </c>
      <c r="M20" s="41" t="s">
        <v>480</v>
      </c>
      <c r="N20" s="41" t="s">
        <v>120</v>
      </c>
      <c r="O20" s="41" t="s">
        <v>121</v>
      </c>
      <c r="P20" s="110" t="s">
        <v>117</v>
      </c>
      <c r="Q20" s="110" t="s">
        <v>76</v>
      </c>
      <c r="R20" s="103" t="s">
        <v>77</v>
      </c>
      <c r="S20" s="41" t="s">
        <v>122</v>
      </c>
      <c r="T20" s="49" t="s">
        <v>481</v>
      </c>
      <c r="U20" s="127">
        <v>1</v>
      </c>
      <c r="V20" s="121" t="s">
        <v>363</v>
      </c>
      <c r="W20" s="93" t="s">
        <v>199</v>
      </c>
      <c r="X20" s="102"/>
      <c r="Y20" s="102"/>
      <c r="Z20" s="102"/>
      <c r="AA20" s="110" t="s">
        <v>203</v>
      </c>
      <c r="AB20" s="110" t="s">
        <v>204</v>
      </c>
      <c r="AC20" s="103" t="s">
        <v>69</v>
      </c>
      <c r="AD20" s="41" t="s">
        <v>229</v>
      </c>
      <c r="AE20" s="122" t="s">
        <v>482</v>
      </c>
      <c r="AF20" s="106">
        <v>44652</v>
      </c>
      <c r="AG20" s="106">
        <v>44926</v>
      </c>
      <c r="AH20" s="49" t="s">
        <v>483</v>
      </c>
      <c r="AI20" s="128" t="s">
        <v>409</v>
      </c>
      <c r="AJ20" s="129" t="s">
        <v>404</v>
      </c>
    </row>
    <row r="21" spans="1:36" s="43" customFormat="1" ht="316.5" customHeight="1" x14ac:dyDescent="0.2">
      <c r="A21" s="93">
        <v>15</v>
      </c>
      <c r="B21" s="41" t="s">
        <v>123</v>
      </c>
      <c r="C21" s="41"/>
      <c r="D21" s="93" t="s">
        <v>53</v>
      </c>
      <c r="E21" s="41" t="s">
        <v>124</v>
      </c>
      <c r="F21" s="94" t="s">
        <v>55</v>
      </c>
      <c r="G21" s="94" t="s">
        <v>56</v>
      </c>
      <c r="H21" s="94" t="s">
        <v>57</v>
      </c>
      <c r="I21" s="95" t="str">
        <f>IF([8]Ficha1!$D$21="","",[8]Ficha1!$D$21)</f>
        <v>Posibilidad de afectación reputacional  y económica por Inoportunidad en la entrega de la certificación electronica de tiempos laborados y la certificación  laboral con funciones anteriores al 2010 a trabajadores y extrabajadores debido a que el proceso no dispone de los mecanismos físicos y digitales que le permitan un facil acceso a la información.</v>
      </c>
      <c r="J21" s="94" t="s">
        <v>58</v>
      </c>
      <c r="K21" s="96" t="s">
        <v>125</v>
      </c>
      <c r="L21" s="96" t="s">
        <v>57</v>
      </c>
      <c r="M21" s="41" t="s">
        <v>484</v>
      </c>
      <c r="N21" s="41" t="s">
        <v>104</v>
      </c>
      <c r="O21" s="41" t="s">
        <v>126</v>
      </c>
      <c r="P21" s="110" t="s">
        <v>82</v>
      </c>
      <c r="Q21" s="110" t="s">
        <v>72</v>
      </c>
      <c r="R21" s="103" t="s">
        <v>73</v>
      </c>
      <c r="S21" s="41" t="s">
        <v>127</v>
      </c>
      <c r="T21" s="130" t="s">
        <v>388</v>
      </c>
      <c r="U21" s="48">
        <v>1</v>
      </c>
      <c r="V21" s="45" t="s">
        <v>383</v>
      </c>
      <c r="W21" s="93" t="s">
        <v>199</v>
      </c>
      <c r="X21" s="102"/>
      <c r="Y21" s="102"/>
      <c r="Z21" s="102"/>
      <c r="AA21" s="110" t="s">
        <v>67</v>
      </c>
      <c r="AB21" s="110" t="s">
        <v>72</v>
      </c>
      <c r="AC21" s="103" t="s">
        <v>73</v>
      </c>
      <c r="AD21" s="41" t="s">
        <v>230</v>
      </c>
      <c r="AE21" s="122" t="s">
        <v>231</v>
      </c>
      <c r="AF21" s="106">
        <v>44652</v>
      </c>
      <c r="AG21" s="106">
        <v>44926</v>
      </c>
      <c r="AH21" s="130" t="s">
        <v>485</v>
      </c>
      <c r="AI21" s="131" t="s">
        <v>390</v>
      </c>
      <c r="AJ21" s="53" t="s">
        <v>486</v>
      </c>
    </row>
    <row r="22" spans="1:36" s="43" customFormat="1" ht="316.5" customHeight="1" x14ac:dyDescent="0.2">
      <c r="A22" s="93">
        <v>16</v>
      </c>
      <c r="B22" s="132" t="s">
        <v>487</v>
      </c>
      <c r="C22" s="132" t="s">
        <v>53</v>
      </c>
      <c r="D22" s="133"/>
      <c r="E22" s="134" t="s">
        <v>128</v>
      </c>
      <c r="F22" s="132" t="s">
        <v>488</v>
      </c>
      <c r="G22" s="53" t="s">
        <v>129</v>
      </c>
      <c r="H22" s="132" t="s">
        <v>85</v>
      </c>
      <c r="I22" s="134" t="s">
        <v>489</v>
      </c>
      <c r="J22" s="132" t="s">
        <v>58</v>
      </c>
      <c r="K22" s="53" t="s">
        <v>130</v>
      </c>
      <c r="L22" s="96" t="s">
        <v>57</v>
      </c>
      <c r="M22" s="53" t="s">
        <v>490</v>
      </c>
      <c r="N22" s="135"/>
      <c r="O22" s="134" t="s">
        <v>491</v>
      </c>
      <c r="P22" s="110" t="s">
        <v>131</v>
      </c>
      <c r="Q22" s="110" t="s">
        <v>131</v>
      </c>
      <c r="R22" s="103" t="s">
        <v>132</v>
      </c>
      <c r="S22" s="134" t="s">
        <v>492</v>
      </c>
      <c r="T22" s="130" t="s">
        <v>387</v>
      </c>
      <c r="U22" s="48">
        <v>1</v>
      </c>
      <c r="V22" s="45" t="s">
        <v>356</v>
      </c>
      <c r="W22" s="133" t="s">
        <v>199</v>
      </c>
      <c r="X22" s="102"/>
      <c r="Y22" s="102"/>
      <c r="Z22" s="102"/>
      <c r="AA22" s="110" t="s">
        <v>131</v>
      </c>
      <c r="AB22" s="110" t="s">
        <v>202</v>
      </c>
      <c r="AC22" s="103" t="s">
        <v>69</v>
      </c>
      <c r="AD22" s="41" t="s">
        <v>493</v>
      </c>
      <c r="AE22" s="134" t="s">
        <v>494</v>
      </c>
      <c r="AF22" s="136">
        <v>44693</v>
      </c>
      <c r="AG22" s="136">
        <v>44727</v>
      </c>
      <c r="AH22" s="130" t="s">
        <v>495</v>
      </c>
      <c r="AI22" s="48" t="s">
        <v>389</v>
      </c>
      <c r="AJ22" s="137" t="s">
        <v>371</v>
      </c>
    </row>
    <row r="23" spans="1:36" s="43" customFormat="1" ht="316.5" customHeight="1" x14ac:dyDescent="0.2">
      <c r="A23" s="93">
        <v>17</v>
      </c>
      <c r="B23" s="41" t="s">
        <v>133</v>
      </c>
      <c r="C23" s="41"/>
      <c r="D23" s="93" t="s">
        <v>53</v>
      </c>
      <c r="E23" s="41" t="s">
        <v>134</v>
      </c>
      <c r="F23" s="94" t="s">
        <v>55</v>
      </c>
      <c r="G23" s="94" t="s">
        <v>56</v>
      </c>
      <c r="H23" s="94" t="s">
        <v>57</v>
      </c>
      <c r="I23" s="96" t="str">
        <f>IF([9]Ficha1!$D$21="","",[9]Ficha1!$D$21)</f>
        <v xml:space="preserve">Posibilidad de afectación reputacional  y económica por falta de aplicación de los instrumentos archivisticos en todos los procesos del FPS-FNC  por la inadecuada aplicación de las TRD, debido al desconocimiento de los servidores públicos en los temas de Gestión Documental </v>
      </c>
      <c r="J23" s="94" t="s">
        <v>58</v>
      </c>
      <c r="K23" s="96" t="s">
        <v>92</v>
      </c>
      <c r="L23" s="96" t="s">
        <v>57</v>
      </c>
      <c r="M23" s="41" t="s">
        <v>496</v>
      </c>
      <c r="N23" s="41" t="s">
        <v>57</v>
      </c>
      <c r="O23" s="41" t="s">
        <v>135</v>
      </c>
      <c r="P23" s="110" t="s">
        <v>63</v>
      </c>
      <c r="Q23" s="110" t="s">
        <v>76</v>
      </c>
      <c r="R23" s="103" t="s">
        <v>77</v>
      </c>
      <c r="S23" s="41" t="s">
        <v>497</v>
      </c>
      <c r="T23" s="138" t="s">
        <v>381</v>
      </c>
      <c r="U23" s="48">
        <v>1</v>
      </c>
      <c r="V23" s="45" t="s">
        <v>383</v>
      </c>
      <c r="W23" s="93" t="s">
        <v>199</v>
      </c>
      <c r="X23" s="102"/>
      <c r="Y23" s="102"/>
      <c r="Z23" s="102"/>
      <c r="AA23" s="110" t="s">
        <v>192</v>
      </c>
      <c r="AB23" s="110" t="s">
        <v>205</v>
      </c>
      <c r="AC23" s="103" t="s">
        <v>69</v>
      </c>
      <c r="AD23" s="41" t="s">
        <v>498</v>
      </c>
      <c r="AE23" s="41" t="s">
        <v>232</v>
      </c>
      <c r="AF23" s="106">
        <v>44652</v>
      </c>
      <c r="AG23" s="106">
        <v>44926</v>
      </c>
      <c r="AH23" s="41" t="s">
        <v>499</v>
      </c>
      <c r="AI23" s="51" t="s">
        <v>384</v>
      </c>
      <c r="AJ23" s="45" t="s">
        <v>371</v>
      </c>
    </row>
    <row r="24" spans="1:36" s="43" customFormat="1" ht="316.5" customHeight="1" x14ac:dyDescent="0.2">
      <c r="A24" s="93">
        <v>18</v>
      </c>
      <c r="B24" s="41" t="s">
        <v>133</v>
      </c>
      <c r="C24" s="41"/>
      <c r="D24" s="93" t="s">
        <v>53</v>
      </c>
      <c r="E24" s="41" t="s">
        <v>134</v>
      </c>
      <c r="F24" s="94" t="s">
        <v>55</v>
      </c>
      <c r="G24" s="94" t="s">
        <v>56</v>
      </c>
      <c r="H24" s="94" t="s">
        <v>57</v>
      </c>
      <c r="I24" s="96" t="str">
        <f>IF([9]Ficha2!$D$21="","",[9]Ficha2!$D$21)</f>
        <v xml:space="preserve">Posibilidad de afectación reputacional  y económica por sanciones de entes de control e insatisfacción de los Usuarios internos y externos debido a la inadecuada administración de la documentación producida y recibida por el FPS FNC </v>
      </c>
      <c r="J24" s="94" t="s">
        <v>58</v>
      </c>
      <c r="K24" s="96" t="s">
        <v>92</v>
      </c>
      <c r="L24" s="96" t="s">
        <v>57</v>
      </c>
      <c r="M24" s="41" t="s">
        <v>136</v>
      </c>
      <c r="N24" s="41" t="s">
        <v>57</v>
      </c>
      <c r="O24" s="41" t="s">
        <v>137</v>
      </c>
      <c r="P24" s="110" t="s">
        <v>94</v>
      </c>
      <c r="Q24" s="110" t="s">
        <v>76</v>
      </c>
      <c r="R24" s="103" t="s">
        <v>77</v>
      </c>
      <c r="S24" s="41" t="s">
        <v>500</v>
      </c>
      <c r="T24" s="41" t="s">
        <v>382</v>
      </c>
      <c r="U24" s="48">
        <v>1</v>
      </c>
      <c r="V24" s="45" t="s">
        <v>371</v>
      </c>
      <c r="W24" s="93" t="s">
        <v>199</v>
      </c>
      <c r="X24" s="102"/>
      <c r="Y24" s="102"/>
      <c r="Z24" s="102"/>
      <c r="AA24" s="110" t="s">
        <v>206</v>
      </c>
      <c r="AB24" s="110" t="s">
        <v>501</v>
      </c>
      <c r="AC24" s="103" t="s">
        <v>77</v>
      </c>
      <c r="AD24" s="41" t="s">
        <v>502</v>
      </c>
      <c r="AE24" s="41" t="s">
        <v>233</v>
      </c>
      <c r="AF24" s="106">
        <v>44652</v>
      </c>
      <c r="AG24" s="106">
        <v>44926</v>
      </c>
      <c r="AH24" s="41" t="s">
        <v>385</v>
      </c>
      <c r="AI24" s="51" t="s">
        <v>386</v>
      </c>
      <c r="AJ24" s="45" t="s">
        <v>371</v>
      </c>
    </row>
    <row r="25" spans="1:36" s="43" customFormat="1" ht="316.5" customHeight="1" x14ac:dyDescent="0.2">
      <c r="A25" s="93">
        <v>19</v>
      </c>
      <c r="B25" s="41" t="s">
        <v>138</v>
      </c>
      <c r="C25" s="41"/>
      <c r="D25" s="93" t="s">
        <v>53</v>
      </c>
      <c r="E25" s="41" t="s">
        <v>139</v>
      </c>
      <c r="F25" s="94" t="s">
        <v>55</v>
      </c>
      <c r="G25" s="94" t="s">
        <v>140</v>
      </c>
      <c r="H25" s="94" t="s">
        <v>57</v>
      </c>
      <c r="I25" s="96" t="str">
        <f>IF([10]Ficha1!$D$21="","",[10]Ficha1!$D$21)</f>
        <v>Posibilidad de afectación reputacional por inadaceado saneamiento para comercializar  los bienes inmuebles transferidos debido a  englobes con corredor ferreo y dentro de la zona de seguridad ferrea</v>
      </c>
      <c r="J25" s="94" t="s">
        <v>58</v>
      </c>
      <c r="K25" s="96" t="s">
        <v>59</v>
      </c>
      <c r="L25" s="96" t="s">
        <v>57</v>
      </c>
      <c r="M25" s="41" t="s">
        <v>141</v>
      </c>
      <c r="N25" s="41" t="s">
        <v>142</v>
      </c>
      <c r="O25" s="41" t="s">
        <v>143</v>
      </c>
      <c r="P25" s="110" t="s">
        <v>67</v>
      </c>
      <c r="Q25" s="110" t="s">
        <v>76</v>
      </c>
      <c r="R25" s="103" t="s">
        <v>77</v>
      </c>
      <c r="S25" s="41" t="s">
        <v>503</v>
      </c>
      <c r="T25" s="41" t="s">
        <v>407</v>
      </c>
      <c r="U25" s="52" t="s">
        <v>346</v>
      </c>
      <c r="V25" s="45" t="s">
        <v>408</v>
      </c>
      <c r="W25" s="93" t="s">
        <v>199</v>
      </c>
      <c r="X25" s="102"/>
      <c r="Y25" s="102"/>
      <c r="Z25" s="102"/>
      <c r="AA25" s="110" t="s">
        <v>67</v>
      </c>
      <c r="AB25" s="110" t="s">
        <v>501</v>
      </c>
      <c r="AC25" s="103" t="s">
        <v>77</v>
      </c>
      <c r="AD25" s="41" t="s">
        <v>504</v>
      </c>
      <c r="AE25" s="41" t="s">
        <v>234</v>
      </c>
      <c r="AF25" s="106">
        <v>44652</v>
      </c>
      <c r="AG25" s="106">
        <v>44926</v>
      </c>
      <c r="AH25" s="41" t="s">
        <v>407</v>
      </c>
      <c r="AI25" s="52" t="s">
        <v>346</v>
      </c>
      <c r="AJ25" s="45" t="s">
        <v>412</v>
      </c>
    </row>
    <row r="26" spans="1:36" s="43" customFormat="1" ht="316.5" customHeight="1" x14ac:dyDescent="0.2">
      <c r="A26" s="93">
        <v>20</v>
      </c>
      <c r="B26" s="41" t="s">
        <v>144</v>
      </c>
      <c r="C26" s="41"/>
      <c r="D26" s="93" t="s">
        <v>53</v>
      </c>
      <c r="E26" s="41" t="s">
        <v>145</v>
      </c>
      <c r="F26" s="94" t="s">
        <v>146</v>
      </c>
      <c r="G26" s="94" t="s">
        <v>147</v>
      </c>
      <c r="H26" s="94" t="s">
        <v>57</v>
      </c>
      <c r="I26" s="95" t="s">
        <v>148</v>
      </c>
      <c r="J26" s="94" t="s">
        <v>58</v>
      </c>
      <c r="K26" s="41" t="s">
        <v>59</v>
      </c>
      <c r="L26" s="96" t="s">
        <v>57</v>
      </c>
      <c r="M26" s="41" t="s">
        <v>149</v>
      </c>
      <c r="N26" s="41" t="s">
        <v>150</v>
      </c>
      <c r="O26" s="41" t="s">
        <v>151</v>
      </c>
      <c r="P26" s="110" t="s">
        <v>152</v>
      </c>
      <c r="Q26" s="110" t="s">
        <v>153</v>
      </c>
      <c r="R26" s="103" t="s">
        <v>73</v>
      </c>
      <c r="S26" s="41" t="s">
        <v>154</v>
      </c>
      <c r="T26" s="126" t="s">
        <v>414</v>
      </c>
      <c r="U26" s="139" t="s">
        <v>415</v>
      </c>
      <c r="V26" s="140" t="s">
        <v>505</v>
      </c>
      <c r="W26" s="93" t="s">
        <v>57</v>
      </c>
      <c r="X26" s="102"/>
      <c r="Y26" s="102"/>
      <c r="Z26" s="102"/>
      <c r="AA26" s="110" t="s">
        <v>207</v>
      </c>
      <c r="AB26" s="110" t="s">
        <v>153</v>
      </c>
      <c r="AC26" s="103" t="s">
        <v>65</v>
      </c>
      <c r="AD26" s="105" t="s">
        <v>235</v>
      </c>
      <c r="AE26" s="105" t="s">
        <v>236</v>
      </c>
      <c r="AF26" s="106">
        <v>44652</v>
      </c>
      <c r="AG26" s="106">
        <v>44926</v>
      </c>
      <c r="AH26" s="126" t="s">
        <v>434</v>
      </c>
      <c r="AI26" s="121" t="s">
        <v>416</v>
      </c>
      <c r="AJ26" s="45" t="s">
        <v>371</v>
      </c>
    </row>
    <row r="27" spans="1:36" s="43" customFormat="1" ht="316.5" customHeight="1" x14ac:dyDescent="0.2">
      <c r="A27" s="93">
        <v>21</v>
      </c>
      <c r="B27" s="41" t="s">
        <v>155</v>
      </c>
      <c r="C27" s="41"/>
      <c r="D27" s="93" t="s">
        <v>53</v>
      </c>
      <c r="E27" s="41" t="s">
        <v>156</v>
      </c>
      <c r="F27" s="94" t="s">
        <v>146</v>
      </c>
      <c r="G27" s="94" t="s">
        <v>113</v>
      </c>
      <c r="H27" s="94" t="s">
        <v>57</v>
      </c>
      <c r="I27" s="96" t="str">
        <f>IF([11]Ficha1!$D$21="","",[11]Ficha1!$D$21)</f>
        <v>Posibilidad de afectación reputacional  y económica por insatisfacción de los grupos de valor o sanciones de entes de entes de control debido al incumplimiento de normas y estándares para la atención de PQRSD</v>
      </c>
      <c r="J27" s="94" t="s">
        <v>58</v>
      </c>
      <c r="K27" s="124" t="s">
        <v>92</v>
      </c>
      <c r="L27" s="96" t="s">
        <v>57</v>
      </c>
      <c r="M27" s="41" t="s">
        <v>157</v>
      </c>
      <c r="N27" s="41" t="s">
        <v>80</v>
      </c>
      <c r="O27" s="41" t="s">
        <v>158</v>
      </c>
      <c r="P27" s="110" t="s">
        <v>82</v>
      </c>
      <c r="Q27" s="110" t="s">
        <v>76</v>
      </c>
      <c r="R27" s="103" t="s">
        <v>77</v>
      </c>
      <c r="S27" s="41" t="s">
        <v>159</v>
      </c>
      <c r="T27" s="47" t="s">
        <v>506</v>
      </c>
      <c r="U27" s="48">
        <v>1</v>
      </c>
      <c r="V27" s="45" t="s">
        <v>369</v>
      </c>
      <c r="W27" s="93" t="s">
        <v>199</v>
      </c>
      <c r="X27" s="102"/>
      <c r="Y27" s="102"/>
      <c r="Z27" s="102"/>
      <c r="AA27" s="110" t="s">
        <v>67</v>
      </c>
      <c r="AB27" s="110" t="s">
        <v>72</v>
      </c>
      <c r="AC27" s="103" t="s">
        <v>73</v>
      </c>
      <c r="AD27" s="41" t="s">
        <v>237</v>
      </c>
      <c r="AE27" s="41" t="s">
        <v>507</v>
      </c>
      <c r="AF27" s="106">
        <v>44652</v>
      </c>
      <c r="AG27" s="106">
        <v>44926</v>
      </c>
      <c r="AH27" s="47" t="s">
        <v>508</v>
      </c>
      <c r="AI27" s="51" t="s">
        <v>370</v>
      </c>
      <c r="AJ27" s="45" t="s">
        <v>371</v>
      </c>
    </row>
    <row r="28" spans="1:36" s="43" customFormat="1" ht="316.5" customHeight="1" x14ac:dyDescent="0.2">
      <c r="A28" s="93">
        <v>22</v>
      </c>
      <c r="B28" s="41" t="s">
        <v>155</v>
      </c>
      <c r="C28" s="41"/>
      <c r="D28" s="93" t="s">
        <v>53</v>
      </c>
      <c r="E28" s="41" t="s">
        <v>156</v>
      </c>
      <c r="F28" s="94" t="s">
        <v>146</v>
      </c>
      <c r="G28" s="94" t="s">
        <v>56</v>
      </c>
      <c r="H28" s="94" t="s">
        <v>57</v>
      </c>
      <c r="I28" s="96" t="str">
        <f>IF([11]Ficha2!$D$21="","",[11]Ficha2!$D$21)</f>
        <v>Posibilidad de afectación reputacional por  insatisfacción de los grupos de valor debido a una orientación inadecuada en la prestación del servicio</v>
      </c>
      <c r="J28" s="94" t="s">
        <v>58</v>
      </c>
      <c r="K28" s="96" t="s">
        <v>92</v>
      </c>
      <c r="L28" s="96" t="s">
        <v>57</v>
      </c>
      <c r="M28" s="41" t="s">
        <v>160</v>
      </c>
      <c r="N28" s="41" t="s">
        <v>509</v>
      </c>
      <c r="O28" s="41" t="s">
        <v>510</v>
      </c>
      <c r="P28" s="110" t="s">
        <v>94</v>
      </c>
      <c r="Q28" s="110" t="s">
        <v>76</v>
      </c>
      <c r="R28" s="103" t="s">
        <v>77</v>
      </c>
      <c r="S28" s="41" t="s">
        <v>161</v>
      </c>
      <c r="T28" s="49" t="s">
        <v>373</v>
      </c>
      <c r="U28" s="50">
        <v>1</v>
      </c>
      <c r="V28" s="45" t="s">
        <v>369</v>
      </c>
      <c r="W28" s="93" t="s">
        <v>199</v>
      </c>
      <c r="X28" s="102"/>
      <c r="Y28" s="102"/>
      <c r="Z28" s="102"/>
      <c r="AA28" s="110" t="s">
        <v>192</v>
      </c>
      <c r="AB28" s="110" t="s">
        <v>204</v>
      </c>
      <c r="AC28" s="103" t="s">
        <v>69</v>
      </c>
      <c r="AD28" s="41" t="s">
        <v>238</v>
      </c>
      <c r="AE28" s="41" t="s">
        <v>239</v>
      </c>
      <c r="AF28" s="106">
        <v>44652</v>
      </c>
      <c r="AG28" s="106">
        <v>44926</v>
      </c>
      <c r="AH28" s="49" t="s">
        <v>373</v>
      </c>
      <c r="AI28" s="50" t="s">
        <v>372</v>
      </c>
      <c r="AJ28" s="45" t="s">
        <v>371</v>
      </c>
    </row>
    <row r="29" spans="1:36" s="43" customFormat="1" ht="316.5" customHeight="1" x14ac:dyDescent="0.2">
      <c r="A29" s="93">
        <v>23</v>
      </c>
      <c r="B29" s="93" t="s">
        <v>162</v>
      </c>
      <c r="C29" s="134"/>
      <c r="D29" s="93" t="s">
        <v>53</v>
      </c>
      <c r="E29" s="134" t="s">
        <v>163</v>
      </c>
      <c r="F29" s="94" t="s">
        <v>146</v>
      </c>
      <c r="G29" s="94" t="s">
        <v>56</v>
      </c>
      <c r="H29" s="94" t="s">
        <v>57</v>
      </c>
      <c r="I29" s="96" t="str">
        <f>IF([12]Ficha1!$D$21="","",[12]Ficha1!$D$21)</f>
        <v xml:space="preserve">Posibilidad de afectación reputacional debido al Incumplimiento en la entrega de los resultados e impactos previstos por falta de medidas o mecanismos coercitivos para el recaudo en etapa persuasiva </v>
      </c>
      <c r="J29" s="94" t="s">
        <v>58</v>
      </c>
      <c r="K29" s="124" t="s">
        <v>164</v>
      </c>
      <c r="L29" s="96" t="s">
        <v>57</v>
      </c>
      <c r="M29" s="41" t="s">
        <v>165</v>
      </c>
      <c r="N29" s="41" t="s">
        <v>166</v>
      </c>
      <c r="O29" s="41" t="s">
        <v>167</v>
      </c>
      <c r="P29" s="110" t="s">
        <v>82</v>
      </c>
      <c r="Q29" s="110" t="s">
        <v>168</v>
      </c>
      <c r="R29" s="103" t="s">
        <v>73</v>
      </c>
      <c r="S29" s="41" t="s">
        <v>169</v>
      </c>
      <c r="T29" s="121" t="s">
        <v>397</v>
      </c>
      <c r="U29" s="141">
        <v>1</v>
      </c>
      <c r="V29" s="45" t="s">
        <v>394</v>
      </c>
      <c r="W29" s="93" t="s">
        <v>199</v>
      </c>
      <c r="X29" s="102"/>
      <c r="Y29" s="102"/>
      <c r="Z29" s="102"/>
      <c r="AA29" s="110" t="s">
        <v>63</v>
      </c>
      <c r="AB29" s="110" t="s">
        <v>168</v>
      </c>
      <c r="AC29" s="103" t="s">
        <v>65</v>
      </c>
      <c r="AD29" s="41" t="s">
        <v>240</v>
      </c>
      <c r="AE29" s="122" t="s">
        <v>241</v>
      </c>
      <c r="AF29" s="106">
        <v>44652</v>
      </c>
      <c r="AG29" s="106">
        <v>44926</v>
      </c>
      <c r="AH29" s="49" t="s">
        <v>398</v>
      </c>
      <c r="AI29" s="52">
        <v>0.9</v>
      </c>
      <c r="AJ29" s="45" t="s">
        <v>371</v>
      </c>
    </row>
    <row r="30" spans="1:36" s="43" customFormat="1" ht="316.5" customHeight="1" x14ac:dyDescent="0.2">
      <c r="A30" s="93">
        <v>24</v>
      </c>
      <c r="B30" s="93" t="s">
        <v>162</v>
      </c>
      <c r="C30" s="93"/>
      <c r="D30" s="93" t="s">
        <v>53</v>
      </c>
      <c r="E30" s="93" t="s">
        <v>170</v>
      </c>
      <c r="F30" s="94" t="s">
        <v>146</v>
      </c>
      <c r="G30" s="94" t="s">
        <v>56</v>
      </c>
      <c r="H30" s="94" t="s">
        <v>57</v>
      </c>
      <c r="I30" s="96" t="str">
        <f>IF([12]Ficha2!$D$21="","",[12]Ficha2!$D$21)</f>
        <v xml:space="preserve">Posibilidad de afectación reputacional  y económica por Inoportuna atención de necesidades o requerimientos  para el reconocimiento como acreedores de la Entidad dentro de los diferentes procesos concursales en los que ingresan sus deudores (reestructuración, reorganización, validación judicial de acuerdos extrajudiciales de reorganización, liquidación obligatoria, liquidación administrativa, concordato, insolvencia de persona natural no comerciante o cualquier figura análoga)
</v>
      </c>
      <c r="J30" s="94" t="s">
        <v>58</v>
      </c>
      <c r="K30" s="96" t="s">
        <v>59</v>
      </c>
      <c r="L30" s="96" t="s">
        <v>57</v>
      </c>
      <c r="M30" s="41" t="s">
        <v>171</v>
      </c>
      <c r="N30" s="41" t="s">
        <v>172</v>
      </c>
      <c r="O30" s="41" t="s">
        <v>173</v>
      </c>
      <c r="P30" s="110" t="s">
        <v>67</v>
      </c>
      <c r="Q30" s="110" t="s">
        <v>68</v>
      </c>
      <c r="R30" s="103" t="s">
        <v>69</v>
      </c>
      <c r="S30" s="41" t="s">
        <v>174</v>
      </c>
      <c r="T30" s="121" t="s">
        <v>435</v>
      </c>
      <c r="U30" s="141">
        <v>1</v>
      </c>
      <c r="V30" s="45" t="s">
        <v>394</v>
      </c>
      <c r="W30" s="93" t="s">
        <v>199</v>
      </c>
      <c r="X30" s="102"/>
      <c r="Y30" s="102"/>
      <c r="Z30" s="102"/>
      <c r="AA30" s="110" t="s">
        <v>63</v>
      </c>
      <c r="AB30" s="110" t="s">
        <v>208</v>
      </c>
      <c r="AC30" s="103" t="s">
        <v>69</v>
      </c>
      <c r="AD30" s="41" t="s">
        <v>242</v>
      </c>
      <c r="AE30" s="122" t="s">
        <v>243</v>
      </c>
      <c r="AF30" s="106">
        <v>44652</v>
      </c>
      <c r="AG30" s="106">
        <v>44926</v>
      </c>
      <c r="AH30" s="121" t="s">
        <v>436</v>
      </c>
      <c r="AI30" s="121" t="s">
        <v>399</v>
      </c>
      <c r="AJ30" s="49" t="s">
        <v>371</v>
      </c>
    </row>
    <row r="31" spans="1:36" s="43" customFormat="1" ht="316.5" customHeight="1" x14ac:dyDescent="0.2">
      <c r="A31" s="93">
        <v>25</v>
      </c>
      <c r="B31" s="93" t="s">
        <v>162</v>
      </c>
      <c r="C31" s="93"/>
      <c r="D31" s="93" t="s">
        <v>53</v>
      </c>
      <c r="E31" s="93" t="s">
        <v>170</v>
      </c>
      <c r="F31" s="94" t="s">
        <v>146</v>
      </c>
      <c r="G31" s="94" t="s">
        <v>113</v>
      </c>
      <c r="H31" s="94" t="s">
        <v>57</v>
      </c>
      <c r="I31" s="96" t="str">
        <f>IF([12]Ficha3!$D$21="","",[12]Ficha3!$D$21)</f>
        <v>Posibilidad de afectación reputacional por Inoportuna atención de necesidades o requerimientos  en 
la atención de las peticiones de Usuarios o terceros interesados</v>
      </c>
      <c r="J31" s="94" t="s">
        <v>58</v>
      </c>
      <c r="K31" s="96" t="s">
        <v>175</v>
      </c>
      <c r="L31" s="96" t="s">
        <v>57</v>
      </c>
      <c r="M31" s="41" t="s">
        <v>176</v>
      </c>
      <c r="N31" s="41" t="s">
        <v>177</v>
      </c>
      <c r="O31" s="41" t="s">
        <v>178</v>
      </c>
      <c r="P31" s="110" t="s">
        <v>117</v>
      </c>
      <c r="Q31" s="110" t="s">
        <v>72</v>
      </c>
      <c r="R31" s="103" t="s">
        <v>69</v>
      </c>
      <c r="S31" s="41" t="s">
        <v>179</v>
      </c>
      <c r="T31" s="121" t="s">
        <v>437</v>
      </c>
      <c r="U31" s="140">
        <v>1</v>
      </c>
      <c r="V31" s="45" t="s">
        <v>371</v>
      </c>
      <c r="W31" s="93" t="s">
        <v>199</v>
      </c>
      <c r="X31" s="102"/>
      <c r="Y31" s="102"/>
      <c r="Z31" s="102"/>
      <c r="AA31" s="110" t="s">
        <v>67</v>
      </c>
      <c r="AB31" s="110" t="s">
        <v>72</v>
      </c>
      <c r="AC31" s="103" t="s">
        <v>73</v>
      </c>
      <c r="AD31" s="41" t="s">
        <v>244</v>
      </c>
      <c r="AE31" s="122" t="s">
        <v>245</v>
      </c>
      <c r="AF31" s="106">
        <v>44652</v>
      </c>
      <c r="AG31" s="106">
        <v>44926</v>
      </c>
      <c r="AH31" s="121" t="s">
        <v>438</v>
      </c>
      <c r="AI31" s="141">
        <v>1</v>
      </c>
      <c r="AJ31" s="49" t="s">
        <v>371</v>
      </c>
    </row>
    <row r="32" spans="1:36" s="43" customFormat="1" ht="316.5" customHeight="1" x14ac:dyDescent="0.2">
      <c r="A32" s="93">
        <v>26</v>
      </c>
      <c r="B32" s="93" t="s">
        <v>162</v>
      </c>
      <c r="C32" s="93"/>
      <c r="D32" s="93" t="s">
        <v>53</v>
      </c>
      <c r="E32" s="93" t="s">
        <v>170</v>
      </c>
      <c r="F32" s="94" t="s">
        <v>146</v>
      </c>
      <c r="G32" s="94" t="s">
        <v>56</v>
      </c>
      <c r="H32" s="94" t="s">
        <v>57</v>
      </c>
      <c r="I32" s="96" t="str">
        <f>IF([12]Ficha4!$D$21="","",[12]Ficha4!$D$21)</f>
        <v>Posibilidad de afectación reputacional  y económica por Inadecuada gestión  para el recaudo  anual proyectado de las obligaciones creadas a favor de las Entidades asignadas al FPS-FNC por el Gobierno Nacional.</v>
      </c>
      <c r="J32" s="94" t="s">
        <v>58</v>
      </c>
      <c r="K32" s="96" t="s">
        <v>180</v>
      </c>
      <c r="L32" s="96" t="s">
        <v>57</v>
      </c>
      <c r="M32" s="41" t="s">
        <v>181</v>
      </c>
      <c r="N32" s="41" t="s">
        <v>182</v>
      </c>
      <c r="O32" s="41" t="s">
        <v>183</v>
      </c>
      <c r="P32" s="110" t="s">
        <v>67</v>
      </c>
      <c r="Q32" s="110" t="s">
        <v>76</v>
      </c>
      <c r="R32" s="103" t="s">
        <v>184</v>
      </c>
      <c r="S32" s="41" t="s">
        <v>185</v>
      </c>
      <c r="T32" s="121" t="s">
        <v>439</v>
      </c>
      <c r="U32" s="141">
        <v>1</v>
      </c>
      <c r="V32" s="45" t="s">
        <v>371</v>
      </c>
      <c r="W32" s="93" t="s">
        <v>199</v>
      </c>
      <c r="X32" s="102"/>
      <c r="Y32" s="102"/>
      <c r="Z32" s="102"/>
      <c r="AA32" s="110" t="s">
        <v>63</v>
      </c>
      <c r="AB32" s="110" t="s">
        <v>204</v>
      </c>
      <c r="AC32" s="103" t="s">
        <v>209</v>
      </c>
      <c r="AD32" s="41" t="s">
        <v>246</v>
      </c>
      <c r="AE32" s="122" t="s">
        <v>247</v>
      </c>
      <c r="AF32" s="106">
        <v>44652</v>
      </c>
      <c r="AG32" s="106">
        <v>44926</v>
      </c>
      <c r="AH32" s="121" t="s">
        <v>440</v>
      </c>
      <c r="AI32" s="121" t="s">
        <v>400</v>
      </c>
      <c r="AJ32" s="45" t="s">
        <v>371</v>
      </c>
    </row>
    <row r="33" spans="1:36" s="43" customFormat="1" ht="316.5" customHeight="1" x14ac:dyDescent="0.2">
      <c r="A33" s="93">
        <v>27</v>
      </c>
      <c r="B33" s="41" t="s">
        <v>186</v>
      </c>
      <c r="C33" s="41"/>
      <c r="D33" s="93" t="s">
        <v>53</v>
      </c>
      <c r="E33" s="41" t="s">
        <v>187</v>
      </c>
      <c r="F33" s="94" t="s">
        <v>146</v>
      </c>
      <c r="G33" s="94" t="s">
        <v>56</v>
      </c>
      <c r="H33" s="94" t="s">
        <v>57</v>
      </c>
      <c r="I33" s="105" t="s">
        <v>188</v>
      </c>
      <c r="J33" s="94" t="s">
        <v>58</v>
      </c>
      <c r="K33" s="41" t="s">
        <v>92</v>
      </c>
      <c r="L33" s="96" t="s">
        <v>57</v>
      </c>
      <c r="M33" s="41" t="s">
        <v>189</v>
      </c>
      <c r="N33" s="41" t="s">
        <v>190</v>
      </c>
      <c r="O33" s="41" t="s">
        <v>191</v>
      </c>
      <c r="P33" s="110" t="s">
        <v>192</v>
      </c>
      <c r="Q33" s="110" t="s">
        <v>72</v>
      </c>
      <c r="R33" s="103" t="s">
        <v>73</v>
      </c>
      <c r="S33" s="41" t="s">
        <v>193</v>
      </c>
      <c r="T33" s="45" t="s">
        <v>395</v>
      </c>
      <c r="U33" s="52">
        <v>1</v>
      </c>
      <c r="V33" s="45" t="s">
        <v>368</v>
      </c>
      <c r="W33" s="93" t="s">
        <v>199</v>
      </c>
      <c r="X33" s="102"/>
      <c r="Y33" s="102"/>
      <c r="Z33" s="102"/>
      <c r="AA33" s="110" t="s">
        <v>63</v>
      </c>
      <c r="AB33" s="110" t="s">
        <v>168</v>
      </c>
      <c r="AC33" s="103" t="s">
        <v>65</v>
      </c>
      <c r="AD33" s="53" t="s">
        <v>57</v>
      </c>
      <c r="AE33" s="41" t="s">
        <v>199</v>
      </c>
      <c r="AF33" s="53" t="s">
        <v>57</v>
      </c>
      <c r="AG33" s="106">
        <v>44926</v>
      </c>
      <c r="AH33" s="53" t="s">
        <v>199</v>
      </c>
      <c r="AI33" s="41" t="s">
        <v>199</v>
      </c>
      <c r="AJ33" s="53" t="s">
        <v>57</v>
      </c>
    </row>
    <row r="34" spans="1:36" s="43" customFormat="1" ht="357.75" customHeight="1" x14ac:dyDescent="0.2">
      <c r="A34" s="93">
        <v>28</v>
      </c>
      <c r="B34" s="41" t="s">
        <v>186</v>
      </c>
      <c r="C34" s="41"/>
      <c r="D34" s="93" t="s">
        <v>53</v>
      </c>
      <c r="E34" s="41" t="s">
        <v>187</v>
      </c>
      <c r="F34" s="94" t="s">
        <v>146</v>
      </c>
      <c r="G34" s="94" t="s">
        <v>441</v>
      </c>
      <c r="H34" s="94" t="s">
        <v>57</v>
      </c>
      <c r="I34" s="105" t="s">
        <v>194</v>
      </c>
      <c r="J34" s="94" t="s">
        <v>58</v>
      </c>
      <c r="K34" s="41" t="s">
        <v>92</v>
      </c>
      <c r="L34" s="96" t="s">
        <v>57</v>
      </c>
      <c r="M34" s="41" t="s">
        <v>195</v>
      </c>
      <c r="N34" s="41" t="s">
        <v>196</v>
      </c>
      <c r="O34" s="41" t="s">
        <v>197</v>
      </c>
      <c r="P34" s="110" t="s">
        <v>192</v>
      </c>
      <c r="Q34" s="110" t="s">
        <v>76</v>
      </c>
      <c r="R34" s="103" t="s">
        <v>77</v>
      </c>
      <c r="S34" s="41" t="s">
        <v>198</v>
      </c>
      <c r="T34" s="49" t="s">
        <v>396</v>
      </c>
      <c r="U34" s="52">
        <v>1</v>
      </c>
      <c r="V34" s="45" t="s">
        <v>371</v>
      </c>
      <c r="W34" s="93" t="s">
        <v>199</v>
      </c>
      <c r="X34" s="102"/>
      <c r="Y34" s="102"/>
      <c r="Z34" s="102"/>
      <c r="AA34" s="110" t="s">
        <v>63</v>
      </c>
      <c r="AB34" s="110" t="s">
        <v>204</v>
      </c>
      <c r="AC34" s="103" t="s">
        <v>69</v>
      </c>
      <c r="AD34" s="41" t="s">
        <v>248</v>
      </c>
      <c r="AE34" s="122" t="s">
        <v>249</v>
      </c>
      <c r="AF34" s="106">
        <v>44621</v>
      </c>
      <c r="AG34" s="106">
        <v>44926</v>
      </c>
      <c r="AH34" s="134" t="s">
        <v>396</v>
      </c>
      <c r="AI34" s="142">
        <v>1</v>
      </c>
      <c r="AJ34" s="53" t="s">
        <v>371</v>
      </c>
    </row>
    <row r="35" spans="1:36" s="43" customFormat="1" ht="15.75" customHeight="1" x14ac:dyDescent="0.2">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6"/>
      <c r="AI35" s="46"/>
      <c r="AJ35" s="46"/>
    </row>
    <row r="36" spans="1:36" s="43" customFormat="1" ht="15.75" customHeight="1" x14ac:dyDescent="0.2">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row>
    <row r="37" spans="1:36" s="43" customFormat="1" ht="15.75" customHeight="1" x14ac:dyDescent="0.2">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row>
    <row r="38" spans="1:36" s="43" customFormat="1" ht="15.75" customHeight="1" x14ac:dyDescent="0.2">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row>
    <row r="39" spans="1:36" s="43" customFormat="1" ht="15.75" customHeight="1" x14ac:dyDescent="0.2">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row>
    <row r="40" spans="1:36" s="43" customFormat="1" ht="15.75" customHeight="1" x14ac:dyDescent="0.2">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row>
    <row r="41" spans="1:36" s="43" customFormat="1" ht="15.75" customHeight="1" x14ac:dyDescent="0.2">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row>
    <row r="42" spans="1:36" ht="15.75" customHeight="1" x14ac:dyDescent="0.2">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row>
    <row r="43" spans="1:36" ht="15.75" customHeight="1" x14ac:dyDescent="0.2">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row>
    <row r="44" spans="1:36" ht="15.75" customHeight="1" x14ac:dyDescent="0.2">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row>
    <row r="45" spans="1:36" ht="15.75" customHeight="1" x14ac:dyDescent="0.2">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row>
    <row r="46" spans="1:36" ht="15.75" customHeight="1" x14ac:dyDescent="0.2">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row>
    <row r="47" spans="1:36" ht="15.75" customHeight="1" x14ac:dyDescent="0.2">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row>
    <row r="48" spans="1:36" ht="15.75" customHeight="1" x14ac:dyDescent="0.2">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row>
    <row r="49" spans="1:36" ht="15.75" customHeight="1" x14ac:dyDescent="0.2">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row>
    <row r="50" spans="1:36" ht="15.75" customHeight="1" x14ac:dyDescent="0.2">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row>
    <row r="51" spans="1:36" ht="15.75" customHeight="1" x14ac:dyDescent="0.2">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row>
    <row r="52" spans="1:36" ht="15.75" customHeight="1" x14ac:dyDescent="0.2">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row>
    <row r="53" spans="1:36" ht="15.75" customHeight="1" x14ac:dyDescent="0.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row>
    <row r="54" spans="1:36" ht="15.75" customHeight="1" x14ac:dyDescent="0.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row>
    <row r="55" spans="1:36" ht="15.75" customHeight="1" x14ac:dyDescent="0.2">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row>
    <row r="56" spans="1:36" ht="15.75" customHeight="1" x14ac:dyDescent="0.2">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row>
    <row r="57" spans="1:36" ht="15.75" customHeight="1" x14ac:dyDescent="0.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row>
    <row r="58" spans="1:36" ht="15.75" customHeight="1" x14ac:dyDescent="0.2">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row>
    <row r="59" spans="1:36" ht="15.75" customHeight="1" x14ac:dyDescent="0.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row>
    <row r="60" spans="1:36" ht="15.75" customHeight="1" x14ac:dyDescent="0.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row>
    <row r="61" spans="1:36" ht="15.75" customHeight="1" x14ac:dyDescent="0.2">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row>
    <row r="62" spans="1:36" ht="15.75" customHeight="1" x14ac:dyDescent="0.2">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row>
    <row r="63" spans="1:36" ht="15.75" customHeight="1" x14ac:dyDescent="0.2">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row>
    <row r="64" spans="1:36" ht="15.75" customHeight="1" x14ac:dyDescent="0.2">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row>
    <row r="65" spans="1:36" ht="15.75" customHeight="1" x14ac:dyDescent="0.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row>
    <row r="66" spans="1:36" ht="15.75" customHeight="1" x14ac:dyDescent="0.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row>
    <row r="67" spans="1:36" ht="15.75" customHeight="1" x14ac:dyDescent="0.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row>
    <row r="68" spans="1:36" ht="15.75" customHeight="1" x14ac:dyDescent="0.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row>
    <row r="69" spans="1:36" ht="15.75" customHeight="1" x14ac:dyDescent="0.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row>
    <row r="70" spans="1:36" ht="15.75" customHeight="1" x14ac:dyDescent="0.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row>
    <row r="71" spans="1:36" ht="15.75" customHeight="1" x14ac:dyDescent="0.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row>
    <row r="72" spans="1:36" ht="15.75" customHeight="1" x14ac:dyDescent="0.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row>
    <row r="73" spans="1:36" ht="15.75" customHeight="1" x14ac:dyDescent="0.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row>
    <row r="74" spans="1:36" ht="15.75" customHeight="1" x14ac:dyDescent="0.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row>
    <row r="75" spans="1:36" ht="15.75" customHeight="1" x14ac:dyDescent="0.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row>
    <row r="76" spans="1:36" ht="15.75" customHeight="1" x14ac:dyDescent="0.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row>
    <row r="77" spans="1:36" ht="15.75" customHeight="1" x14ac:dyDescent="0.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row>
    <row r="78" spans="1:36" ht="15.75" customHeight="1" x14ac:dyDescent="0.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row>
    <row r="79" spans="1:36" ht="15.75" customHeight="1" x14ac:dyDescent="0.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row>
    <row r="80" spans="1:36" ht="15.75" customHeight="1" x14ac:dyDescent="0.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row>
    <row r="81" spans="1:36" ht="15.75" customHeight="1" x14ac:dyDescent="0.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row>
    <row r="82" spans="1:36" ht="15.75" customHeight="1" x14ac:dyDescent="0.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row>
    <row r="83" spans="1:36" ht="15.75" customHeight="1" x14ac:dyDescent="0.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row>
    <row r="84" spans="1:36" ht="15.75" customHeight="1" x14ac:dyDescent="0.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row>
    <row r="85" spans="1:36" ht="15.75" customHeight="1" x14ac:dyDescent="0.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row>
    <row r="86" spans="1:36" ht="15.75" customHeight="1" x14ac:dyDescent="0.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row>
    <row r="87" spans="1:36" ht="15.75" customHeight="1" x14ac:dyDescent="0.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row>
    <row r="88" spans="1:36" ht="15.75" customHeight="1" x14ac:dyDescent="0.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row>
    <row r="89" spans="1:36" ht="15.75" customHeight="1" x14ac:dyDescent="0.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row>
    <row r="90" spans="1:36" ht="15.75" customHeight="1" x14ac:dyDescent="0.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row>
    <row r="91" spans="1:36" ht="15.75" customHeight="1" x14ac:dyDescent="0.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row>
    <row r="92" spans="1:36" ht="15.75" customHeight="1" x14ac:dyDescent="0.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row>
    <row r="93" spans="1:36" ht="15.75" customHeight="1" x14ac:dyDescent="0.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row>
    <row r="94" spans="1:36" ht="15.75" customHeight="1" x14ac:dyDescent="0.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row>
    <row r="95" spans="1:36" ht="15.75" customHeight="1" x14ac:dyDescent="0.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row>
    <row r="96" spans="1:36" ht="15.75" customHeight="1" x14ac:dyDescent="0.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row>
    <row r="97" spans="1:36" ht="15.75" customHeight="1" x14ac:dyDescent="0.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row>
    <row r="98" spans="1:36" ht="15.75" customHeight="1" x14ac:dyDescent="0.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row>
    <row r="99" spans="1:36" ht="15.75" customHeight="1" x14ac:dyDescent="0.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row>
    <row r="100" spans="1:36" ht="15.75" customHeight="1" x14ac:dyDescent="0.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row>
    <row r="101" spans="1:36" ht="15.75" customHeight="1" x14ac:dyDescent="0.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row>
    <row r="102" spans="1:36" ht="15.75" customHeight="1" x14ac:dyDescent="0.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row>
    <row r="103" spans="1:36" ht="15.75" customHeight="1" x14ac:dyDescent="0.2">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row>
    <row r="104" spans="1:36" ht="15.75" customHeight="1" x14ac:dyDescent="0.2">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row>
    <row r="105" spans="1:36" ht="15.75" customHeight="1" x14ac:dyDescent="0.2">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row>
    <row r="106" spans="1:36" ht="15.7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row>
    <row r="107" spans="1:36" ht="15.75" customHeight="1" x14ac:dyDescent="0.2">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row>
    <row r="108" spans="1:36" ht="15.75" customHeight="1" x14ac:dyDescent="0.2">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row>
    <row r="109" spans="1:36" ht="15.75" customHeight="1" x14ac:dyDescent="0.2">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row>
    <row r="110" spans="1:36" ht="15.75" customHeight="1" x14ac:dyDescent="0.2">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row>
    <row r="111" spans="1:36" ht="15.75" customHeight="1" x14ac:dyDescent="0.2">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row>
    <row r="112" spans="1:36" ht="15.75" customHeight="1" x14ac:dyDescent="0.2">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row>
    <row r="113" spans="1:36" ht="15.75" customHeight="1" x14ac:dyDescent="0.2">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row>
    <row r="114" spans="1:36" ht="15.75" customHeight="1" x14ac:dyDescent="0.2">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row>
    <row r="115" spans="1:36" ht="15.75" customHeight="1" x14ac:dyDescent="0.2">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row>
    <row r="116" spans="1:36" ht="15.75" customHeight="1" x14ac:dyDescent="0.2">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row>
    <row r="117" spans="1:36" ht="15.75" customHeight="1" x14ac:dyDescent="0.2">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row>
    <row r="118" spans="1:36" ht="15.75" customHeight="1" x14ac:dyDescent="0.2">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row>
    <row r="119" spans="1:36" ht="15.75" customHeight="1" x14ac:dyDescent="0.2">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row>
    <row r="120" spans="1:36" ht="15.75" customHeight="1" x14ac:dyDescent="0.2">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row>
    <row r="121" spans="1:36" ht="15.75" customHeight="1" x14ac:dyDescent="0.2">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row>
    <row r="122" spans="1:36" ht="15.75" customHeight="1" x14ac:dyDescent="0.2">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row>
    <row r="123" spans="1:36" ht="15.75" customHeight="1" x14ac:dyDescent="0.2">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row>
    <row r="124" spans="1:36" ht="15.75" customHeight="1"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row>
    <row r="125" spans="1:36" ht="15.75" customHeight="1" x14ac:dyDescent="0.2">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row>
    <row r="126" spans="1:36" ht="15.75" customHeight="1" x14ac:dyDescent="0.2">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row>
    <row r="127" spans="1:36" ht="15.75" customHeight="1" x14ac:dyDescent="0.2">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row>
    <row r="128" spans="1:36" ht="15.75" customHeight="1" x14ac:dyDescent="0.2">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row>
    <row r="129" spans="1:36" ht="15.75" customHeight="1" x14ac:dyDescent="0.2">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row>
    <row r="130" spans="1:36" ht="15.75" customHeight="1" x14ac:dyDescent="0.2">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row>
    <row r="131" spans="1:36" ht="15.75" customHeight="1" x14ac:dyDescent="0.2">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row>
    <row r="132" spans="1:36" ht="15.75" customHeight="1" x14ac:dyDescent="0.2">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row>
    <row r="133" spans="1:36" ht="15.75" customHeight="1" x14ac:dyDescent="0.2">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row>
    <row r="134" spans="1:36" ht="15.75" customHeight="1" x14ac:dyDescent="0.2">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row>
    <row r="135" spans="1:36" ht="15.75" customHeight="1" x14ac:dyDescent="0.2">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row>
    <row r="136" spans="1:36" ht="15.75" customHeight="1" x14ac:dyDescent="0.2">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row>
    <row r="137" spans="1:36" ht="15.75" customHeight="1" x14ac:dyDescent="0.2">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row>
    <row r="138" spans="1:36" ht="15.75" customHeight="1" x14ac:dyDescent="0.2">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row>
    <row r="139" spans="1:36" ht="15.75" customHeight="1" x14ac:dyDescent="0.2">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row>
    <row r="140" spans="1:36" ht="15.75" customHeight="1" x14ac:dyDescent="0.2">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row>
    <row r="141" spans="1:36" ht="15.75" customHeight="1" x14ac:dyDescent="0.2">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row>
    <row r="142" spans="1:36" ht="15.75" customHeight="1" x14ac:dyDescent="0.2">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row>
    <row r="143" spans="1:36" ht="15.75" customHeight="1" x14ac:dyDescent="0.2">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row>
    <row r="144" spans="1:36" ht="15.75" customHeight="1" x14ac:dyDescent="0.2">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row>
    <row r="145" spans="1:36" ht="15.75" customHeight="1" x14ac:dyDescent="0.2">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row>
    <row r="146" spans="1:36" ht="15.75" customHeight="1" x14ac:dyDescent="0.2">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row>
    <row r="147" spans="1:36" ht="15.75" customHeight="1" x14ac:dyDescent="0.2">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row>
    <row r="148" spans="1:36" ht="15.75" customHeight="1" x14ac:dyDescent="0.2">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row>
    <row r="149" spans="1:36" ht="15.75" customHeight="1" x14ac:dyDescent="0.2">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row>
    <row r="150" spans="1:36" ht="15.75" customHeight="1" x14ac:dyDescent="0.2">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row>
    <row r="151" spans="1:36" ht="15.75" customHeight="1" x14ac:dyDescent="0.2">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row>
    <row r="152" spans="1:36" ht="15.75" customHeight="1" x14ac:dyDescent="0.2">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row>
    <row r="153" spans="1:36" ht="15.7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row>
    <row r="154" spans="1:36" ht="15.75" customHeight="1" x14ac:dyDescent="0.2">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row>
    <row r="155" spans="1:36" ht="15.75" customHeight="1" x14ac:dyDescent="0.2">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row>
    <row r="156" spans="1:36" ht="15.75" customHeight="1" x14ac:dyDescent="0.2">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row>
    <row r="157" spans="1:36" ht="15.75" customHeight="1" x14ac:dyDescent="0.2">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row>
    <row r="158" spans="1:36" ht="15.75" customHeight="1" x14ac:dyDescent="0.2">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row>
    <row r="159" spans="1:36" ht="15.75" customHeight="1" x14ac:dyDescent="0.2">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row>
    <row r="160" spans="1:36" ht="15.75" customHeight="1" x14ac:dyDescent="0.2">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row>
    <row r="161" spans="1:36" ht="15.75" customHeight="1" x14ac:dyDescent="0.2">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row>
    <row r="162" spans="1:36" ht="15.75" customHeight="1" x14ac:dyDescent="0.2">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row>
    <row r="163" spans="1:36" ht="15.75" customHeight="1" x14ac:dyDescent="0.2">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row>
    <row r="164" spans="1:36" ht="15.75" customHeight="1" x14ac:dyDescent="0.2">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row>
    <row r="165" spans="1:36" ht="15.75" customHeight="1" x14ac:dyDescent="0.2">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row>
    <row r="166" spans="1:36" ht="15.75" customHeight="1" x14ac:dyDescent="0.2">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row>
    <row r="167" spans="1:36" ht="15.75" customHeight="1" x14ac:dyDescent="0.2">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row>
    <row r="168" spans="1:36" ht="15.75" customHeight="1" x14ac:dyDescent="0.2">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row>
    <row r="169" spans="1:36" ht="15.75" customHeight="1" x14ac:dyDescent="0.2">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row>
    <row r="170" spans="1:36" ht="15.75" customHeight="1" x14ac:dyDescent="0.2">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row>
    <row r="171" spans="1:36" ht="15.75" customHeight="1" x14ac:dyDescent="0.2">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row>
    <row r="172" spans="1:36" ht="15.75" customHeight="1" x14ac:dyDescent="0.2">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row>
    <row r="173" spans="1:36" ht="15.75" customHeight="1" x14ac:dyDescent="0.2">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row>
    <row r="174" spans="1:36" ht="15.75" customHeight="1" x14ac:dyDescent="0.2">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row>
    <row r="175" spans="1:36" ht="15.75" customHeight="1" x14ac:dyDescent="0.2">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row>
    <row r="176" spans="1:36" ht="15.75" customHeight="1" x14ac:dyDescent="0.2">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row>
    <row r="177" spans="1:36" ht="15.75" customHeight="1" x14ac:dyDescent="0.2">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row>
    <row r="178" spans="1:36" ht="15.75" customHeight="1" x14ac:dyDescent="0.2">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row>
    <row r="179" spans="1:36" ht="15.75" customHeight="1" x14ac:dyDescent="0.2">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row>
    <row r="180" spans="1:36" ht="15.75" customHeight="1" x14ac:dyDescent="0.2">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row>
    <row r="181" spans="1:36" ht="15.75" customHeight="1" x14ac:dyDescent="0.2">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row>
    <row r="182" spans="1:36" ht="15.75" customHeight="1" x14ac:dyDescent="0.2">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row>
    <row r="183" spans="1:36" ht="15.75" customHeight="1" x14ac:dyDescent="0.2">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row>
    <row r="184" spans="1:36" ht="15.75" customHeight="1" x14ac:dyDescent="0.2">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row>
    <row r="185" spans="1:36" ht="15.75" customHeight="1" x14ac:dyDescent="0.2">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row>
    <row r="186" spans="1:36" ht="15.75" customHeight="1" x14ac:dyDescent="0.2">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row>
    <row r="187" spans="1:36" ht="15.75" customHeight="1" x14ac:dyDescent="0.2">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row>
    <row r="188" spans="1:36" ht="15.75" customHeight="1" x14ac:dyDescent="0.2">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row>
    <row r="189" spans="1:36" ht="15.75" customHeight="1" x14ac:dyDescent="0.2">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row>
    <row r="190" spans="1:36" ht="15.75" customHeight="1" x14ac:dyDescent="0.2">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row>
    <row r="191" spans="1:36" ht="15.75" customHeight="1" x14ac:dyDescent="0.2">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row>
    <row r="192" spans="1:36" ht="15.75" customHeight="1" x14ac:dyDescent="0.2">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row>
    <row r="193" spans="1:36" ht="15.75" customHeight="1" x14ac:dyDescent="0.2">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row>
    <row r="194" spans="1:36" ht="15.75" customHeight="1" x14ac:dyDescent="0.2">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row>
    <row r="195" spans="1:36" ht="15.75" customHeight="1" x14ac:dyDescent="0.2">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row>
    <row r="196" spans="1:36" ht="15.75" customHeight="1" x14ac:dyDescent="0.2">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row>
    <row r="197" spans="1:36" ht="15.75" customHeight="1" x14ac:dyDescent="0.2">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row>
    <row r="198" spans="1:36" ht="15.75" customHeight="1" x14ac:dyDescent="0.2">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row>
    <row r="199" spans="1:36" ht="15.75" customHeight="1" x14ac:dyDescent="0.2">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row>
    <row r="200" spans="1:36" ht="15.75" customHeight="1" x14ac:dyDescent="0.2">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row>
    <row r="201" spans="1:36" ht="15.75" customHeight="1" x14ac:dyDescent="0.2">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row>
    <row r="202" spans="1:36" ht="15.75" customHeight="1" x14ac:dyDescent="0.2">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row>
    <row r="203" spans="1:36" ht="15.75" customHeight="1" x14ac:dyDescent="0.2">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row>
    <row r="204" spans="1:36" ht="15.75" customHeight="1" x14ac:dyDescent="0.2">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row>
    <row r="205" spans="1:36" ht="15.75" customHeight="1" x14ac:dyDescent="0.2">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row>
    <row r="206" spans="1:36" ht="15.75" customHeight="1" x14ac:dyDescent="0.2">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row>
    <row r="207" spans="1:36" ht="15.75" customHeight="1" x14ac:dyDescent="0.2">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row>
    <row r="208" spans="1:36" ht="15.75" customHeight="1" x14ac:dyDescent="0.2">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row>
    <row r="209" spans="1:36" ht="15.75" customHeight="1" x14ac:dyDescent="0.2">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row>
    <row r="210" spans="1:36" ht="15.75" customHeight="1" x14ac:dyDescent="0.2">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row>
    <row r="211" spans="1:36" ht="15.75" customHeight="1" x14ac:dyDescent="0.2">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row>
    <row r="212" spans="1:36" ht="15.75" customHeight="1" x14ac:dyDescent="0.2">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row>
    <row r="213" spans="1:36" ht="15.75" customHeight="1" x14ac:dyDescent="0.2">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row>
    <row r="214" spans="1:36" ht="15.75" customHeight="1" x14ac:dyDescent="0.2">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row>
    <row r="215" spans="1:36" ht="15.75" customHeight="1" x14ac:dyDescent="0.2">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row>
    <row r="216" spans="1:36" ht="15.75" customHeight="1" x14ac:dyDescent="0.2">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row>
    <row r="217" spans="1:36" ht="15.75" customHeight="1" x14ac:dyDescent="0.2">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row>
    <row r="218" spans="1:36" ht="15.75" customHeight="1" x14ac:dyDescent="0.2">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row>
    <row r="219" spans="1:36" ht="15.75" customHeight="1" x14ac:dyDescent="0.2">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row>
    <row r="220" spans="1:36" ht="15.75" customHeight="1" x14ac:dyDescent="0.2">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row>
    <row r="221" spans="1:36" ht="15.75" customHeight="1" x14ac:dyDescent="0.2"/>
    <row r="222" spans="1:36" ht="15.75" customHeight="1" x14ac:dyDescent="0.2"/>
    <row r="223" spans="1:36" ht="15.75" customHeight="1" x14ac:dyDescent="0.2"/>
    <row r="224" spans="1:3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5:H6">
    <filterColumn colId="2" showButton="0"/>
  </autoFilter>
  <mergeCells count="29">
    <mergeCell ref="I5:I6"/>
    <mergeCell ref="J5:J6"/>
    <mergeCell ref="K5:L5"/>
    <mergeCell ref="M5:N5"/>
    <mergeCell ref="S5:S6"/>
    <mergeCell ref="O5:O6"/>
    <mergeCell ref="P5:R5"/>
    <mergeCell ref="AD5:AG5"/>
    <mergeCell ref="AH5:AI5"/>
    <mergeCell ref="AJ5:AJ6"/>
    <mergeCell ref="A1:A2"/>
    <mergeCell ref="B1:AH2"/>
    <mergeCell ref="AI1:AJ2"/>
    <mergeCell ref="B3:N3"/>
    <mergeCell ref="O3:AH3"/>
    <mergeCell ref="AI3:AJ3"/>
    <mergeCell ref="A5:A6"/>
    <mergeCell ref="B5:B6"/>
    <mergeCell ref="C5:D5"/>
    <mergeCell ref="E5:E6"/>
    <mergeCell ref="F5:F6"/>
    <mergeCell ref="G5:G6"/>
    <mergeCell ref="H5:H6"/>
    <mergeCell ref="X5:Y5"/>
    <mergeCell ref="Z5:Z6"/>
    <mergeCell ref="AA5:AC5"/>
    <mergeCell ref="T5:U5"/>
    <mergeCell ref="V5:V6"/>
    <mergeCell ref="W5:W6"/>
  </mergeCells>
  <pageMargins left="0.7" right="0.7" top="0.75" bottom="0.75" header="0" footer="0"/>
  <pageSetup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32" id="{EE965628-1AA5-432A-907A-54208BA1A84A}">
            <xm:f>OR(R7='\KAREN\CUENTA DE COBRO\Reporte Planes Diciembre 2022\RIESGOS\[MAPA INSTITUCIONAL DE RIESGOS CGID 21102022.xlsx]Datos'!#REF!,R7='\KAREN\CUENTA DE COBRO\Reporte Planes Diciembre 2022\RIESGOS\[MAPA INSTITUCIONAL DE RIESGOS CGID 21102022.xlsx]Datos'!#REF!)</xm:f>
            <x14:dxf>
              <fill>
                <patternFill>
                  <bgColor rgb="FFFF0000"/>
                </patternFill>
              </fill>
            </x14:dxf>
          </x14:cfRule>
          <x14:cfRule type="expression" priority="33" id="{04287D19-C2ED-4932-BD36-D86D56EA1285}">
            <xm:f>OR(R7='\KAREN\CUENTA DE COBRO\Reporte Planes Diciembre 2022\RIESGOS\[MAPA INSTITUCIONAL DE RIESGOS CGID 21102022.xlsx]Datos'!#REF!,R7='\KAREN\CUENTA DE COBRO\Reporte Planes Diciembre 2022\RIESGOS\[MAPA INSTITUCIONAL DE RIESGOS CGID 21102022.xlsx]Datos'!#REF!)</xm:f>
            <x14:dxf>
              <fill>
                <patternFill>
                  <bgColor rgb="FFFFC000"/>
                </patternFill>
              </fill>
            </x14:dxf>
          </x14:cfRule>
          <x14:cfRule type="expression" priority="34" id="{9A27B284-B7E1-4070-A247-576405F53FD3}">
            <xm:f>OR(R7='\KAREN\CUENTA DE COBRO\Reporte Planes Diciembre 2022\RIESGOS\[MAPA INSTITUCIONAL DE RIESGOS CGID 21102022.xlsx]Datos'!#REF!,R7='\KAREN\CUENTA DE COBRO\Reporte Planes Diciembre 2022\RIESGOS\[MAPA INSTITUCIONAL DE RIESGOS CGID 21102022.xlsx]Datos'!#REF!)</xm:f>
            <x14:dxf>
              <fill>
                <patternFill>
                  <bgColor rgb="FFFFFF00"/>
                </patternFill>
              </fill>
            </x14:dxf>
          </x14:cfRule>
          <x14:cfRule type="expression" priority="35" id="{3126ABB0-C0ED-437F-9330-E68461E7A5BF}">
            <xm:f>OR(R7='\KAREN\CUENTA DE COBRO\Reporte Planes Diciembre 2022\RIESGOS\[MAPA INSTITUCIONAL DE RIESGOS CGID 21102022.xlsx]Datos'!#REF!,R7='\KAREN\CUENTA DE COBRO\Reporte Planes Diciembre 2022\RIESGOS\[MAPA INSTITUCIONAL DE RIESGOS CGID 21102022.xlsx]Datos'!#REF!)</xm:f>
            <x14:dxf>
              <fill>
                <patternFill>
                  <bgColor rgb="FF92D050"/>
                </patternFill>
              </fill>
            </x14:dxf>
          </x14:cfRule>
          <xm:sqref>R7:R11 R23:R34 R22:S22 R14:R21</xm:sqref>
        </x14:conditionalFormatting>
        <x14:conditionalFormatting xmlns:xm="http://schemas.microsoft.com/office/excel/2006/main">
          <x14:cfRule type="expression" priority="28" id="{D625EC1C-8273-4CC8-B3FF-4AE230B1A4C2}">
            <xm:f>OR(R13='C:\Users\Usuario\Downloads\[MAPA DE RIESGOS INSTITUCIONALES FPS AMBIENTALES (1).xlsx]Datos'!#REF!,R13='C:\Users\Usuario\Downloads\[MAPA DE RIESGOS INSTITUCIONALES FPS AMBIENTALES (1).xlsx]Datos'!#REF!)</xm:f>
            <x14:dxf>
              <fill>
                <patternFill>
                  <bgColor rgb="FFFF0000"/>
                </patternFill>
              </fill>
            </x14:dxf>
          </x14:cfRule>
          <x14:cfRule type="expression" priority="29" id="{0D1AC5E3-E1A8-4D87-85D3-71A6E8FE4771}">
            <xm:f>OR(R13='C:\Users\Usuario\Downloads\[MAPA DE RIESGOS INSTITUCIONALES FPS AMBIENTALES (1).xlsx]Datos'!#REF!,R13='C:\Users\Usuario\Downloads\[MAPA DE RIESGOS INSTITUCIONALES FPS AMBIENTALES (1).xlsx]Datos'!#REF!)</xm:f>
            <x14:dxf>
              <fill>
                <patternFill>
                  <bgColor rgb="FFFFC000"/>
                </patternFill>
              </fill>
            </x14:dxf>
          </x14:cfRule>
          <x14:cfRule type="expression" priority="30" id="{0CFEB765-C4D9-4B5B-8881-B7B4C9D334F1}">
            <xm:f>OR(R13='C:\Users\Usuario\Downloads\[MAPA DE RIESGOS INSTITUCIONALES FPS AMBIENTALES (1).xlsx]Datos'!#REF!,R13='C:\Users\Usuario\Downloads\[MAPA DE RIESGOS INSTITUCIONALES FPS AMBIENTALES (1).xlsx]Datos'!#REF!)</xm:f>
            <x14:dxf>
              <fill>
                <patternFill>
                  <bgColor rgb="FFFFFF00"/>
                </patternFill>
              </fill>
            </x14:dxf>
          </x14:cfRule>
          <x14:cfRule type="expression" priority="31" id="{4C6BB427-AE12-410B-AE54-102846B33773}">
            <xm:f>OR(R13='C:\Users\Usuario\Downloads\[MAPA DE RIESGOS INSTITUCIONALES FPS AMBIENTALES (1).xlsx]Datos'!#REF!,R13='C:\Users\Usuario\Downloads\[MAPA DE RIESGOS INSTITUCIONALES FPS AMBIENTALES (1).xlsx]Datos'!#REF!)</xm:f>
            <x14:dxf>
              <fill>
                <patternFill>
                  <bgColor rgb="FF92D050"/>
                </patternFill>
              </fill>
            </x14:dxf>
          </x14:cfRule>
          <xm:sqref>R13</xm:sqref>
        </x14:conditionalFormatting>
        <x14:conditionalFormatting xmlns:xm="http://schemas.microsoft.com/office/excel/2006/main">
          <x14:cfRule type="cellIs" priority="25" operator="equal" id="{8A8F4866-75A9-483D-80DE-37B5710D2214}">
            <xm:f>'\KAREN\CUENTA DE COBRO\Reporte Planes Diciembre 2022\RIESGOS\[MAPA INSTITUCIONAL DE RIESGOS CGID 21102022.xlsx]Datos'!#REF!</xm:f>
            <x14:dxf>
              <fill>
                <patternFill>
                  <bgColor rgb="FFFF0000"/>
                </patternFill>
              </fill>
            </x14:dxf>
          </x14:cfRule>
          <x14:cfRule type="cellIs" priority="26" operator="equal" id="{051086E9-D68B-4185-B7CE-A1CF84ADEEEB}">
            <xm:f>'\KAREN\CUENTA DE COBRO\Reporte Planes Diciembre 2022\RIESGOS\[MAPA INSTITUCIONAL DE RIESGOS CGID 21102022.xlsx]Datos'!#REF!</xm:f>
            <x14:dxf>
              <fill>
                <patternFill>
                  <bgColor rgb="FFFFFF00"/>
                </patternFill>
              </fill>
            </x14:dxf>
          </x14:cfRule>
          <x14:cfRule type="cellIs" priority="27" operator="equal" id="{B53C334F-BC17-443D-9653-E76B2E0B6707}">
            <xm:f>'\KAREN\CUENTA DE COBRO\Reporte Planes Diciembre 2022\RIESGOS\[MAPA INSTITUCIONAL DE RIESGOS CGID 21102022.xlsx]Datos'!#REF!</xm:f>
            <x14:dxf>
              <fill>
                <patternFill>
                  <bgColor rgb="FF92D050"/>
                </patternFill>
              </fill>
            </x14:dxf>
          </x14:cfRule>
          <xm:sqref>W7:W11 W13:W21 W23:W34</xm:sqref>
        </x14:conditionalFormatting>
        <x14:conditionalFormatting xmlns:xm="http://schemas.microsoft.com/office/excel/2006/main">
          <x14:cfRule type="expression" priority="5" id="{0D6BCF2D-3252-4C86-A11F-6AD16D2EE52D}">
            <xm:f>OR(AC24='\KAREN\CUENTA DE COBRO\Reporte Planes Diciembre 2022\RIESGOS\[MAPA INSTITUCIONAL DE RIESGOS CGID 21102022.xlsx]Datos'!#REF!,AC24='\KAREN\CUENTA DE COBRO\Reporte Planes Diciembre 2022\RIESGOS\[MAPA INSTITUCIONAL DE RIESGOS CGID 21102022.xlsx]Datos'!#REF!)</xm:f>
            <x14:dxf>
              <fill>
                <patternFill>
                  <bgColor rgb="FFFF0000"/>
                </patternFill>
              </fill>
            </x14:dxf>
          </x14:cfRule>
          <x14:cfRule type="expression" priority="6" id="{4196600B-D5FD-420C-A335-F2C133A75FFF}">
            <xm:f>OR(AC24='\KAREN\CUENTA DE COBRO\Reporte Planes Diciembre 2022\RIESGOS\[MAPA INSTITUCIONAL DE RIESGOS CGID 21102022.xlsx]Datos'!#REF!,AC24='\KAREN\CUENTA DE COBRO\Reporte Planes Diciembre 2022\RIESGOS\[MAPA INSTITUCIONAL DE RIESGOS CGID 21102022.xlsx]Datos'!#REF!)</xm:f>
            <x14:dxf>
              <fill>
                <patternFill>
                  <bgColor rgb="FFFFC000"/>
                </patternFill>
              </fill>
            </x14:dxf>
          </x14:cfRule>
          <x14:cfRule type="expression" priority="7" id="{392264B6-7EFB-4334-B2E4-ECF9CA01D0E2}">
            <xm:f>OR(AC24='\KAREN\CUENTA DE COBRO\Reporte Planes Diciembre 2022\RIESGOS\[MAPA INSTITUCIONAL DE RIESGOS CGID 21102022.xlsx]Datos'!#REF!,AC24='\KAREN\CUENTA DE COBRO\Reporte Planes Diciembre 2022\RIESGOS\[MAPA INSTITUCIONAL DE RIESGOS CGID 21102022.xlsx]Datos'!#REF!)</xm:f>
            <x14:dxf>
              <fill>
                <patternFill>
                  <bgColor rgb="FFFFFF00"/>
                </patternFill>
              </fill>
            </x14:dxf>
          </x14:cfRule>
          <x14:cfRule type="expression" priority="8" id="{6DF05142-A53F-4B95-97CB-EC5276187FDB}">
            <xm:f>OR(AC24='\KAREN\CUENTA DE COBRO\Reporte Planes Diciembre 2022\RIESGOS\[MAPA INSTITUCIONAL DE RIESGOS CGID 21102022.xlsx]Datos'!#REF!,AC24='\KAREN\CUENTA DE COBRO\Reporte Planes Diciembre 2022\RIESGOS\[MAPA INSTITUCIONAL DE RIESGOS CGID 21102022.xlsx]Datos'!#REF!)</xm:f>
            <x14:dxf>
              <fill>
                <patternFill>
                  <bgColor rgb="FF92D050"/>
                </patternFill>
              </fill>
            </x14:dxf>
          </x14:cfRule>
          <xm:sqref>AC24:AC25</xm:sqref>
        </x14:conditionalFormatting>
        <x14:conditionalFormatting xmlns:xm="http://schemas.microsoft.com/office/excel/2006/main">
          <x14:cfRule type="expression" priority="21" id="{121D8C7A-6CC3-4A2C-B6D7-669F578CC746}">
            <xm:f>OR(AC7='\KAREN\CUENTA DE COBRO\Reporte Planes Diciembre 2022\RIESGOS\[MAPA INSTITUCIONAL DE RIESGOS CGID 21102022.xlsx]Datos'!#REF!,AC7='\KAREN\CUENTA DE COBRO\Reporte Planes Diciembre 2022\RIESGOS\[MAPA INSTITUCIONAL DE RIESGOS CGID 21102022.xlsx]Datos'!#REF!)</xm:f>
            <x14:dxf>
              <fill>
                <patternFill>
                  <bgColor rgb="FF92D050"/>
                </patternFill>
              </fill>
            </x14:dxf>
          </x14:cfRule>
          <x14:cfRule type="expression" priority="22" id="{2EAF4810-504E-493D-9FAD-E9821064EA99}">
            <xm:f>OR(AC7='\KAREN\CUENTA DE COBRO\Reporte Planes Diciembre 2022\RIESGOS\[MAPA INSTITUCIONAL DE RIESGOS CGID 21102022.xlsx]Datos'!#REF!,AC7='\KAREN\CUENTA DE COBRO\Reporte Planes Diciembre 2022\RIESGOS\[MAPA INSTITUCIONAL DE RIESGOS CGID 21102022.xlsx]Datos'!#REF!)</xm:f>
            <x14:dxf>
              <fill>
                <patternFill>
                  <bgColor rgb="FFFFFF00"/>
                </patternFill>
              </fill>
            </x14:dxf>
          </x14:cfRule>
          <x14:cfRule type="expression" priority="23" id="{5225C92F-A330-4380-8327-B8CFE778B785}">
            <xm:f>OR(AC7='\KAREN\CUENTA DE COBRO\Reporte Planes Diciembre 2022\RIESGOS\[MAPA INSTITUCIONAL DE RIESGOS CGID 21102022.xlsx]Datos'!#REF!,AC7='\KAREN\CUENTA DE COBRO\Reporte Planes Diciembre 2022\RIESGOS\[MAPA INSTITUCIONAL DE RIESGOS CGID 21102022.xlsx]Datos'!#REF!)</xm:f>
            <x14:dxf>
              <fill>
                <patternFill>
                  <bgColor rgb="FFFFC000"/>
                </patternFill>
              </fill>
            </x14:dxf>
          </x14:cfRule>
          <x14:cfRule type="expression" priority="24" id="{0F8FDD3A-FF0B-4275-8172-7B05CEA0E631}">
            <xm:f>OR(AC7='\KAREN\CUENTA DE COBRO\Reporte Planes Diciembre 2022\RIESGOS\[MAPA INSTITUCIONAL DE RIESGOS CGID 21102022.xlsx]Datos'!#REF!,AC7='\KAREN\CUENTA DE COBRO\Reporte Planes Diciembre 2022\RIESGOS\[MAPA INSTITUCIONAL DE RIESGOS CGID 21102022.xlsx]Datos'!#REF!)</xm:f>
            <x14:dxf>
              <fill>
                <patternFill>
                  <bgColor rgb="FFFF0000"/>
                </patternFill>
              </fill>
            </x14:dxf>
          </x14:cfRule>
          <xm:sqref>AC7 AC9:AC11 AC26:AC34 AC21:AC23 AC14:AC18</xm:sqref>
        </x14:conditionalFormatting>
        <x14:conditionalFormatting xmlns:xm="http://schemas.microsoft.com/office/excel/2006/main">
          <x14:cfRule type="expression" priority="17" id="{277BED1A-0186-46CF-ACDD-C7DBD66D5636}">
            <xm:f>OR(AC8='\KAREN\CUENTA DE COBRO\Reporte Planes Diciembre 2022\RIESGOS\[MAPA INSTITUCIONAL DE RIESGOS CGID 21102022.xlsx]Datos'!#REF!,AC8='\KAREN\CUENTA DE COBRO\Reporte Planes Diciembre 2022\RIESGOS\[MAPA INSTITUCIONAL DE RIESGOS CGID 21102022.xlsx]Datos'!#REF!)</xm:f>
            <x14:dxf>
              <fill>
                <patternFill>
                  <bgColor rgb="FFFF0000"/>
                </patternFill>
              </fill>
            </x14:dxf>
          </x14:cfRule>
          <x14:cfRule type="expression" priority="18" id="{5CE3119D-A1AD-4176-A6E4-65D4D2CE5B70}">
            <xm:f>OR(AC8='\KAREN\CUENTA DE COBRO\Reporte Planes Diciembre 2022\RIESGOS\[MAPA INSTITUCIONAL DE RIESGOS CGID 21102022.xlsx]Datos'!#REF!,AC8='\KAREN\CUENTA DE COBRO\Reporte Planes Diciembre 2022\RIESGOS\[MAPA INSTITUCIONAL DE RIESGOS CGID 21102022.xlsx]Datos'!#REF!)</xm:f>
            <x14:dxf>
              <fill>
                <patternFill>
                  <bgColor rgb="FFFFC000"/>
                </patternFill>
              </fill>
            </x14:dxf>
          </x14:cfRule>
          <x14:cfRule type="expression" priority="19" id="{EBFC51BD-ECAE-48C3-BEF5-D2520AF0BAE8}">
            <xm:f>OR(AC8='\KAREN\CUENTA DE COBRO\Reporte Planes Diciembre 2022\RIESGOS\[MAPA INSTITUCIONAL DE RIESGOS CGID 21102022.xlsx]Datos'!#REF!,AC8='\KAREN\CUENTA DE COBRO\Reporte Planes Diciembre 2022\RIESGOS\[MAPA INSTITUCIONAL DE RIESGOS CGID 21102022.xlsx]Datos'!#REF!)</xm:f>
            <x14:dxf>
              <fill>
                <patternFill>
                  <bgColor rgb="FFFFFF00"/>
                </patternFill>
              </fill>
            </x14:dxf>
          </x14:cfRule>
          <x14:cfRule type="expression" priority="20" id="{B29D4A79-5790-478B-AC20-CB126B1A2CE5}">
            <xm:f>OR(AC8='\KAREN\CUENTA DE COBRO\Reporte Planes Diciembre 2022\RIESGOS\[MAPA INSTITUCIONAL DE RIESGOS CGID 21102022.xlsx]Datos'!#REF!,AC8='\KAREN\CUENTA DE COBRO\Reporte Planes Diciembre 2022\RIESGOS\[MAPA INSTITUCIONAL DE RIESGOS CGID 21102022.xlsx]Datos'!#REF!)</xm:f>
            <x14:dxf>
              <fill>
                <patternFill>
                  <bgColor rgb="FF92D050"/>
                </patternFill>
              </fill>
            </x14:dxf>
          </x14:cfRule>
          <xm:sqref>AC8</xm:sqref>
        </x14:conditionalFormatting>
        <x14:conditionalFormatting xmlns:xm="http://schemas.microsoft.com/office/excel/2006/main">
          <x14:cfRule type="expression" priority="13" id="{59DD13C6-510F-4B0E-8ECC-D0474F225D1F}">
            <xm:f>OR(AC19='\KAREN\CUENTA DE COBRO\Reporte Planes Diciembre 2022\RIESGOS\[MAPA INSTITUCIONAL DE RIESGOS CGID 21102022.xlsx]Datos'!#REF!,AC19='\KAREN\CUENTA DE COBRO\Reporte Planes Diciembre 2022\RIESGOS\[MAPA INSTITUCIONAL DE RIESGOS CGID 21102022.xlsx]Datos'!#REF!)</xm:f>
            <x14:dxf>
              <fill>
                <patternFill>
                  <bgColor rgb="FFFF0000"/>
                </patternFill>
              </fill>
            </x14:dxf>
          </x14:cfRule>
          <x14:cfRule type="expression" priority="14" id="{AA8DAA9C-56DD-4829-A7EE-278F8677728E}">
            <xm:f>OR(AC19='\KAREN\CUENTA DE COBRO\Reporte Planes Diciembre 2022\RIESGOS\[MAPA INSTITUCIONAL DE RIESGOS CGID 21102022.xlsx]Datos'!#REF!,AC19='\KAREN\CUENTA DE COBRO\Reporte Planes Diciembre 2022\RIESGOS\[MAPA INSTITUCIONAL DE RIESGOS CGID 21102022.xlsx]Datos'!#REF!)</xm:f>
            <x14:dxf>
              <fill>
                <patternFill>
                  <bgColor rgb="FFFFC000"/>
                </patternFill>
              </fill>
            </x14:dxf>
          </x14:cfRule>
          <x14:cfRule type="expression" priority="15" id="{C31AEAD5-10DD-46DA-9DAE-7729C457E464}">
            <xm:f>OR(AC19='\KAREN\CUENTA DE COBRO\Reporte Planes Diciembre 2022\RIESGOS\[MAPA INSTITUCIONAL DE RIESGOS CGID 21102022.xlsx]Datos'!#REF!,AC19='\KAREN\CUENTA DE COBRO\Reporte Planes Diciembre 2022\RIESGOS\[MAPA INSTITUCIONAL DE RIESGOS CGID 21102022.xlsx]Datos'!#REF!)</xm:f>
            <x14:dxf>
              <fill>
                <patternFill>
                  <bgColor rgb="FFFFFF00"/>
                </patternFill>
              </fill>
            </x14:dxf>
          </x14:cfRule>
          <x14:cfRule type="expression" priority="16" id="{BD255DA9-745C-419D-87BD-49C921FCDF31}">
            <xm:f>OR(AC19='\KAREN\CUENTA DE COBRO\Reporte Planes Diciembre 2022\RIESGOS\[MAPA INSTITUCIONAL DE RIESGOS CGID 21102022.xlsx]Datos'!#REF!,AC19='\KAREN\CUENTA DE COBRO\Reporte Planes Diciembre 2022\RIESGOS\[MAPA INSTITUCIONAL DE RIESGOS CGID 21102022.xlsx]Datos'!#REF!)</xm:f>
            <x14:dxf>
              <fill>
                <patternFill>
                  <bgColor rgb="FF92D050"/>
                </patternFill>
              </fill>
            </x14:dxf>
          </x14:cfRule>
          <xm:sqref>AC19</xm:sqref>
        </x14:conditionalFormatting>
        <x14:conditionalFormatting xmlns:xm="http://schemas.microsoft.com/office/excel/2006/main">
          <x14:cfRule type="expression" priority="9" id="{A4450A92-CAD2-4B58-B9C0-9706E89381E0}">
            <xm:f>OR(AC20='\KAREN\CUENTA DE COBRO\Reporte Planes Diciembre 2022\RIESGOS\[MAPA INSTITUCIONAL DE RIESGOS CGID 21102022.xlsx]Datos'!#REF!,AC20='\KAREN\CUENTA DE COBRO\Reporte Planes Diciembre 2022\RIESGOS\[MAPA INSTITUCIONAL DE RIESGOS CGID 21102022.xlsx]Datos'!#REF!)</xm:f>
            <x14:dxf>
              <fill>
                <patternFill>
                  <bgColor rgb="FFFF0000"/>
                </patternFill>
              </fill>
            </x14:dxf>
          </x14:cfRule>
          <x14:cfRule type="expression" priority="10" id="{6F8270A2-70FD-43C8-8DA5-D8B3018A3303}">
            <xm:f>OR(AC20='\KAREN\CUENTA DE COBRO\Reporte Planes Diciembre 2022\RIESGOS\[MAPA INSTITUCIONAL DE RIESGOS CGID 21102022.xlsx]Datos'!#REF!,AC20='\KAREN\CUENTA DE COBRO\Reporte Planes Diciembre 2022\RIESGOS\[MAPA INSTITUCIONAL DE RIESGOS CGID 21102022.xlsx]Datos'!#REF!)</xm:f>
            <x14:dxf>
              <fill>
                <patternFill>
                  <bgColor rgb="FFFFC000"/>
                </patternFill>
              </fill>
            </x14:dxf>
          </x14:cfRule>
          <x14:cfRule type="expression" priority="11" id="{C2DFA203-FD20-40C6-BB5E-912CA2C79343}">
            <xm:f>OR(AC20='\KAREN\CUENTA DE COBRO\Reporte Planes Diciembre 2022\RIESGOS\[MAPA INSTITUCIONAL DE RIESGOS CGID 21102022.xlsx]Datos'!#REF!,AC20='\KAREN\CUENTA DE COBRO\Reporte Planes Diciembre 2022\RIESGOS\[MAPA INSTITUCIONAL DE RIESGOS CGID 21102022.xlsx]Datos'!#REF!)</xm:f>
            <x14:dxf>
              <fill>
                <patternFill>
                  <bgColor rgb="FFFFFF00"/>
                </patternFill>
              </fill>
            </x14:dxf>
          </x14:cfRule>
          <x14:cfRule type="expression" priority="12" id="{8AFADC95-49F7-4753-B499-7DA7D40CC906}">
            <xm:f>OR(AC20='\KAREN\CUENTA DE COBRO\Reporte Planes Diciembre 2022\RIESGOS\[MAPA INSTITUCIONAL DE RIESGOS CGID 21102022.xlsx]Datos'!#REF!,AC20='\KAREN\CUENTA DE COBRO\Reporte Planes Diciembre 2022\RIESGOS\[MAPA INSTITUCIONAL DE RIESGOS CGID 21102022.xlsx]Datos'!#REF!)</xm:f>
            <x14:dxf>
              <fill>
                <patternFill>
                  <bgColor rgb="FF92D050"/>
                </patternFill>
              </fill>
            </x14:dxf>
          </x14:cfRule>
          <xm:sqref>AC20</xm:sqref>
        </x14:conditionalFormatting>
        <x14:conditionalFormatting xmlns:xm="http://schemas.microsoft.com/office/excel/2006/main">
          <x14:cfRule type="expression" priority="1" id="{54DC3DE1-985D-4C2C-B0AB-6298D597570B}">
            <xm:f>OR(AC13='C:\Users\Usuario\Downloads\[MAPA DE RIESGOS INSTITUCIONALES FPS AMBIENTALES (1).xlsx]Datos'!#REF!,AC13='C:\Users\Usuario\Downloads\[MAPA DE RIESGOS INSTITUCIONALES FPS AMBIENTALES (1).xlsx]Datos'!#REF!)</xm:f>
            <x14:dxf>
              <fill>
                <patternFill>
                  <bgColor rgb="FFFF0000"/>
                </patternFill>
              </fill>
            </x14:dxf>
          </x14:cfRule>
          <x14:cfRule type="expression" priority="2" id="{033635AD-02D3-4B58-9337-C89C225ED07D}">
            <xm:f>OR(AC13='C:\Users\Usuario\Downloads\[MAPA DE RIESGOS INSTITUCIONALES FPS AMBIENTALES (1).xlsx]Datos'!#REF!,AC13='C:\Users\Usuario\Downloads\[MAPA DE RIESGOS INSTITUCIONALES FPS AMBIENTALES (1).xlsx]Datos'!#REF!)</xm:f>
            <x14:dxf>
              <fill>
                <patternFill>
                  <bgColor rgb="FFFFC000"/>
                </patternFill>
              </fill>
            </x14:dxf>
          </x14:cfRule>
          <x14:cfRule type="expression" priority="3" id="{A7A5EC3D-3D74-4334-AB9E-EB7ACD7618CA}">
            <xm:f>OR(AC13='C:\Users\Usuario\Downloads\[MAPA DE RIESGOS INSTITUCIONALES FPS AMBIENTALES (1).xlsx]Datos'!#REF!,AC13='C:\Users\Usuario\Downloads\[MAPA DE RIESGOS INSTITUCIONALES FPS AMBIENTALES (1).xlsx]Datos'!#REF!)</xm:f>
            <x14:dxf>
              <fill>
                <patternFill>
                  <bgColor rgb="FFFFFF00"/>
                </patternFill>
              </fill>
            </x14:dxf>
          </x14:cfRule>
          <x14:cfRule type="expression" priority="4" id="{9C803587-770F-492B-AEC2-B1EE6FF6B7D2}">
            <xm:f>OR(AC13='C:\Users\Usuario\Downloads\[MAPA DE RIESGOS INSTITUCIONALES FPS AMBIENTALES (1).xlsx]Datos'!#REF!,AC13='C:\Users\Usuario\Downloads\[MAPA DE RIESGOS INSTITUCIONALES FPS AMBIENTALES (1).xlsx]Datos'!#REF!)</xm:f>
            <x14:dxf>
              <fill>
                <patternFill>
                  <bgColor rgb="FF92D050"/>
                </patternFill>
              </fill>
            </x14:dxf>
          </x14:cfRule>
          <xm:sqref>AC13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topLeftCell="D6" zoomScale="55" zoomScaleNormal="55" workbookViewId="0">
      <selection activeCell="L8" sqref="L8"/>
    </sheetView>
  </sheetViews>
  <sheetFormatPr baseColWidth="10" defaultColWidth="14.42578125" defaultRowHeight="15" customHeight="1" x14ac:dyDescent="0.25"/>
  <cols>
    <col min="1" max="2" width="22.42578125" style="70" customWidth="1"/>
    <col min="3" max="3" width="43.140625" style="70" customWidth="1"/>
    <col min="4" max="5" width="23.5703125" style="70" customWidth="1"/>
    <col min="6" max="6" width="21.85546875" style="70" customWidth="1"/>
    <col min="7" max="7" width="49.7109375" style="70" customWidth="1"/>
    <col min="8" max="10" width="16.42578125" style="70" customWidth="1"/>
    <col min="11" max="11" width="20.140625" style="70" customWidth="1"/>
    <col min="12" max="12" width="76.7109375" style="85" customWidth="1"/>
    <col min="13" max="13" width="17.28515625" style="70" customWidth="1"/>
    <col min="14" max="14" width="54.5703125" style="70" customWidth="1"/>
    <col min="15" max="26" width="10.7109375" style="70" customWidth="1"/>
    <col min="27" max="16384" width="14.42578125" style="70"/>
  </cols>
  <sheetData>
    <row r="1" spans="1:14" ht="45" customHeight="1" x14ac:dyDescent="0.25">
      <c r="A1" s="40"/>
      <c r="B1" s="33"/>
      <c r="C1" s="40" t="s">
        <v>0</v>
      </c>
      <c r="D1" s="30"/>
      <c r="E1" s="30"/>
      <c r="F1" s="30"/>
      <c r="G1" s="30"/>
      <c r="H1" s="30"/>
      <c r="I1" s="30"/>
      <c r="J1" s="30"/>
      <c r="K1" s="30"/>
      <c r="L1" s="33"/>
      <c r="M1" s="68" t="s">
        <v>39</v>
      </c>
      <c r="N1" s="69"/>
    </row>
    <row r="2" spans="1:14" ht="62.25" customHeight="1" x14ac:dyDescent="0.25">
      <c r="A2" s="31"/>
      <c r="B2" s="34"/>
      <c r="C2" s="31"/>
      <c r="D2" s="32"/>
      <c r="E2" s="32"/>
      <c r="F2" s="32"/>
      <c r="G2" s="32"/>
      <c r="H2" s="32"/>
      <c r="I2" s="32"/>
      <c r="J2" s="32"/>
      <c r="K2" s="32"/>
      <c r="L2" s="34"/>
      <c r="M2" s="68" t="s">
        <v>40</v>
      </c>
      <c r="N2" s="69"/>
    </row>
    <row r="3" spans="1:14" ht="1.5" customHeight="1" x14ac:dyDescent="0.25">
      <c r="A3" s="13"/>
      <c r="B3" s="13"/>
      <c r="C3" s="13"/>
      <c r="D3" s="13"/>
      <c r="E3" s="13"/>
      <c r="F3" s="13"/>
      <c r="G3" s="13"/>
      <c r="H3" s="13"/>
      <c r="I3" s="13"/>
      <c r="J3" s="13"/>
      <c r="K3" s="13"/>
      <c r="L3" s="21"/>
      <c r="M3" s="12"/>
      <c r="N3" s="12"/>
    </row>
    <row r="4" spans="1:14" ht="60" customHeight="1" x14ac:dyDescent="0.25">
      <c r="A4" s="39" t="s">
        <v>5</v>
      </c>
      <c r="B4" s="39" t="s">
        <v>41</v>
      </c>
      <c r="C4" s="39" t="s">
        <v>42</v>
      </c>
      <c r="D4" s="39" t="s">
        <v>43</v>
      </c>
      <c r="E4" s="39" t="s">
        <v>44</v>
      </c>
      <c r="F4" s="39" t="s">
        <v>45</v>
      </c>
      <c r="G4" s="39" t="s">
        <v>46</v>
      </c>
      <c r="H4" s="39" t="s">
        <v>47</v>
      </c>
      <c r="I4" s="39" t="s">
        <v>48</v>
      </c>
      <c r="J4" s="39" t="s">
        <v>49</v>
      </c>
      <c r="K4" s="39" t="s">
        <v>50</v>
      </c>
      <c r="L4" s="71" t="s">
        <v>51</v>
      </c>
      <c r="M4" s="24"/>
      <c r="N4" s="72" t="s">
        <v>19</v>
      </c>
    </row>
    <row r="5" spans="1:14" x14ac:dyDescent="0.25">
      <c r="A5" s="26"/>
      <c r="B5" s="26"/>
      <c r="C5" s="26"/>
      <c r="D5" s="26"/>
      <c r="E5" s="26"/>
      <c r="F5" s="26"/>
      <c r="G5" s="26"/>
      <c r="H5" s="26"/>
      <c r="I5" s="26"/>
      <c r="J5" s="26"/>
      <c r="K5" s="26"/>
      <c r="L5" s="73" t="s">
        <v>33</v>
      </c>
      <c r="M5" s="73" t="s">
        <v>34</v>
      </c>
      <c r="N5" s="26"/>
    </row>
    <row r="6" spans="1:14" ht="275.25" customHeight="1" x14ac:dyDescent="0.25">
      <c r="A6" s="18">
        <v>1</v>
      </c>
      <c r="B6" s="19" t="s">
        <v>250</v>
      </c>
      <c r="C6" s="19" t="s">
        <v>251</v>
      </c>
      <c r="D6" s="18" t="s">
        <v>252</v>
      </c>
      <c r="E6" s="19" t="s">
        <v>253</v>
      </c>
      <c r="F6" s="19" t="s">
        <v>254</v>
      </c>
      <c r="G6" s="19" t="s">
        <v>255</v>
      </c>
      <c r="H6" s="18" t="s">
        <v>256</v>
      </c>
      <c r="I6" s="20">
        <v>44593</v>
      </c>
      <c r="J6" s="20">
        <v>44926</v>
      </c>
      <c r="K6" s="19" t="s">
        <v>257</v>
      </c>
      <c r="L6" s="90" t="s">
        <v>374</v>
      </c>
      <c r="M6" s="86">
        <v>0.69</v>
      </c>
      <c r="N6" s="87" t="s">
        <v>375</v>
      </c>
    </row>
    <row r="7" spans="1:14" ht="120" x14ac:dyDescent="0.25">
      <c r="A7" s="18">
        <v>2</v>
      </c>
      <c r="B7" s="19" t="s">
        <v>258</v>
      </c>
      <c r="C7" s="74" t="s">
        <v>259</v>
      </c>
      <c r="D7" s="18" t="s">
        <v>252</v>
      </c>
      <c r="E7" s="19" t="s">
        <v>253</v>
      </c>
      <c r="F7" s="19" t="s">
        <v>260</v>
      </c>
      <c r="G7" s="18" t="s">
        <v>261</v>
      </c>
      <c r="H7" s="18" t="s">
        <v>256</v>
      </c>
      <c r="I7" s="20">
        <v>44593</v>
      </c>
      <c r="J7" s="20">
        <v>44926</v>
      </c>
      <c r="K7" s="19" t="s">
        <v>257</v>
      </c>
      <c r="L7" s="91" t="s">
        <v>377</v>
      </c>
      <c r="M7" s="86">
        <v>1</v>
      </c>
      <c r="N7" s="87" t="s">
        <v>376</v>
      </c>
    </row>
    <row r="8" spans="1:14" ht="255" x14ac:dyDescent="0.25">
      <c r="A8" s="18">
        <v>3</v>
      </c>
      <c r="B8" s="19" t="s">
        <v>262</v>
      </c>
      <c r="C8" s="19" t="s">
        <v>263</v>
      </c>
      <c r="D8" s="18" t="s">
        <v>252</v>
      </c>
      <c r="E8" s="19" t="s">
        <v>253</v>
      </c>
      <c r="F8" s="19" t="s">
        <v>264</v>
      </c>
      <c r="G8" s="19" t="s">
        <v>265</v>
      </c>
      <c r="H8" s="19" t="s">
        <v>250</v>
      </c>
      <c r="I8" s="20">
        <v>44593</v>
      </c>
      <c r="J8" s="20">
        <v>44926</v>
      </c>
      <c r="K8" s="19" t="s">
        <v>257</v>
      </c>
      <c r="L8" s="87" t="s">
        <v>402</v>
      </c>
      <c r="M8" s="88" t="s">
        <v>357</v>
      </c>
      <c r="N8" s="87" t="s">
        <v>403</v>
      </c>
    </row>
    <row r="9" spans="1:14" ht="285" x14ac:dyDescent="0.25">
      <c r="A9" s="18">
        <v>4</v>
      </c>
      <c r="B9" s="19" t="s">
        <v>266</v>
      </c>
      <c r="C9" s="19" t="s">
        <v>267</v>
      </c>
      <c r="D9" s="18" t="s">
        <v>252</v>
      </c>
      <c r="E9" s="19" t="s">
        <v>253</v>
      </c>
      <c r="F9" s="19" t="s">
        <v>268</v>
      </c>
      <c r="G9" s="19" t="s">
        <v>269</v>
      </c>
      <c r="H9" s="19" t="s">
        <v>270</v>
      </c>
      <c r="I9" s="20">
        <v>44593</v>
      </c>
      <c r="J9" s="20">
        <v>44926</v>
      </c>
      <c r="K9" s="19" t="s">
        <v>257</v>
      </c>
      <c r="L9" s="87" t="s">
        <v>360</v>
      </c>
      <c r="M9" s="86">
        <v>1</v>
      </c>
      <c r="N9" s="87" t="s">
        <v>367</v>
      </c>
    </row>
    <row r="10" spans="1:14" ht="75" x14ac:dyDescent="0.25">
      <c r="A10" s="19">
        <v>5</v>
      </c>
      <c r="B10" s="19" t="s">
        <v>271</v>
      </c>
      <c r="C10" s="19" t="s">
        <v>272</v>
      </c>
      <c r="D10" s="18" t="s">
        <v>252</v>
      </c>
      <c r="E10" s="19" t="s">
        <v>253</v>
      </c>
      <c r="F10" s="19" t="s">
        <v>273</v>
      </c>
      <c r="G10" s="19" t="s">
        <v>274</v>
      </c>
      <c r="H10" s="19" t="s">
        <v>271</v>
      </c>
      <c r="I10" s="20">
        <v>44593</v>
      </c>
      <c r="J10" s="20">
        <v>44926</v>
      </c>
      <c r="K10" s="19" t="s">
        <v>257</v>
      </c>
      <c r="L10" s="87" t="s">
        <v>417</v>
      </c>
      <c r="M10" s="86">
        <v>0.67</v>
      </c>
      <c r="N10" s="87" t="s">
        <v>363</v>
      </c>
    </row>
    <row r="11" spans="1:14" ht="336.75" customHeight="1" x14ac:dyDescent="0.25">
      <c r="A11" s="19">
        <v>6</v>
      </c>
      <c r="B11" s="19" t="s">
        <v>256</v>
      </c>
      <c r="C11" s="19" t="s">
        <v>275</v>
      </c>
      <c r="D11" s="18" t="s">
        <v>252</v>
      </c>
      <c r="E11" s="19" t="s">
        <v>253</v>
      </c>
      <c r="F11" s="19" t="s">
        <v>276</v>
      </c>
      <c r="G11" s="19" t="s">
        <v>277</v>
      </c>
      <c r="H11" s="19" t="s">
        <v>256</v>
      </c>
      <c r="I11" s="20">
        <v>44593</v>
      </c>
      <c r="J11" s="20">
        <v>44926</v>
      </c>
      <c r="K11" s="19" t="s">
        <v>257</v>
      </c>
      <c r="L11" s="87" t="s">
        <v>430</v>
      </c>
      <c r="M11" s="86">
        <v>1</v>
      </c>
      <c r="N11" s="87" t="s">
        <v>376</v>
      </c>
    </row>
    <row r="12" spans="1:14" ht="359.25" customHeight="1" x14ac:dyDescent="0.25">
      <c r="A12" s="19">
        <v>7</v>
      </c>
      <c r="B12" s="19" t="s">
        <v>266</v>
      </c>
      <c r="C12" s="19" t="s">
        <v>278</v>
      </c>
      <c r="D12" s="18" t="s">
        <v>252</v>
      </c>
      <c r="E12" s="19" t="s">
        <v>253</v>
      </c>
      <c r="F12" s="19" t="s">
        <v>279</v>
      </c>
      <c r="G12" s="19" t="s">
        <v>280</v>
      </c>
      <c r="H12" s="19" t="s">
        <v>266</v>
      </c>
      <c r="I12" s="20">
        <v>44593</v>
      </c>
      <c r="J12" s="20">
        <v>44926</v>
      </c>
      <c r="K12" s="19" t="s">
        <v>281</v>
      </c>
      <c r="L12" s="87" t="s">
        <v>361</v>
      </c>
      <c r="M12" s="86">
        <v>1</v>
      </c>
      <c r="N12" s="87" t="s">
        <v>367</v>
      </c>
    </row>
    <row r="13" spans="1:14" ht="105" x14ac:dyDescent="0.25">
      <c r="A13" s="14">
        <v>8</v>
      </c>
      <c r="B13" s="16" t="s">
        <v>282</v>
      </c>
      <c r="C13" s="16" t="s">
        <v>283</v>
      </c>
      <c r="D13" s="14" t="s">
        <v>252</v>
      </c>
      <c r="E13" s="16" t="s">
        <v>284</v>
      </c>
      <c r="F13" s="75" t="s">
        <v>285</v>
      </c>
      <c r="G13" s="16" t="s">
        <v>286</v>
      </c>
      <c r="H13" s="75" t="s">
        <v>287</v>
      </c>
      <c r="I13" s="76">
        <v>44593</v>
      </c>
      <c r="J13" s="77">
        <v>44895</v>
      </c>
      <c r="K13" s="14" t="s">
        <v>288</v>
      </c>
      <c r="L13" s="87" t="s">
        <v>339</v>
      </c>
      <c r="M13" s="86">
        <v>1</v>
      </c>
      <c r="N13" s="87" t="s">
        <v>366</v>
      </c>
    </row>
    <row r="14" spans="1:14" ht="90" x14ac:dyDescent="0.25">
      <c r="A14" s="14">
        <v>9</v>
      </c>
      <c r="B14" s="16" t="s">
        <v>282</v>
      </c>
      <c r="C14" s="16" t="s">
        <v>283</v>
      </c>
      <c r="D14" s="14" t="s">
        <v>252</v>
      </c>
      <c r="E14" s="16" t="s">
        <v>284</v>
      </c>
      <c r="F14" s="75" t="s">
        <v>289</v>
      </c>
      <c r="G14" s="16" t="s">
        <v>290</v>
      </c>
      <c r="H14" s="75" t="s">
        <v>287</v>
      </c>
      <c r="I14" s="76">
        <v>44593</v>
      </c>
      <c r="J14" s="77">
        <v>44895</v>
      </c>
      <c r="K14" s="14" t="s">
        <v>288</v>
      </c>
      <c r="L14" s="87" t="s">
        <v>340</v>
      </c>
      <c r="M14" s="86">
        <v>1</v>
      </c>
      <c r="N14" s="87" t="s">
        <v>366</v>
      </c>
    </row>
    <row r="15" spans="1:14" ht="75" x14ac:dyDescent="0.25">
      <c r="A15" s="14">
        <v>10</v>
      </c>
      <c r="B15" s="16" t="s">
        <v>282</v>
      </c>
      <c r="C15" s="16" t="s">
        <v>283</v>
      </c>
      <c r="D15" s="14" t="s">
        <v>252</v>
      </c>
      <c r="E15" s="16" t="s">
        <v>284</v>
      </c>
      <c r="F15" s="75" t="s">
        <v>291</v>
      </c>
      <c r="G15" s="16" t="s">
        <v>292</v>
      </c>
      <c r="H15" s="75" t="s">
        <v>293</v>
      </c>
      <c r="I15" s="78">
        <v>44562</v>
      </c>
      <c r="J15" s="77">
        <v>44926</v>
      </c>
      <c r="K15" s="14" t="s">
        <v>288</v>
      </c>
      <c r="L15" s="87" t="s">
        <v>341</v>
      </c>
      <c r="M15" s="88">
        <v>1</v>
      </c>
      <c r="N15" s="87" t="s">
        <v>366</v>
      </c>
    </row>
    <row r="16" spans="1:14" ht="105" x14ac:dyDescent="0.25">
      <c r="A16" s="14">
        <v>11</v>
      </c>
      <c r="B16" s="16" t="s">
        <v>282</v>
      </c>
      <c r="C16" s="16" t="s">
        <v>283</v>
      </c>
      <c r="D16" s="14" t="s">
        <v>252</v>
      </c>
      <c r="E16" s="16" t="s">
        <v>284</v>
      </c>
      <c r="F16" s="75" t="s">
        <v>294</v>
      </c>
      <c r="G16" s="16" t="s">
        <v>295</v>
      </c>
      <c r="H16" s="75" t="s">
        <v>296</v>
      </c>
      <c r="I16" s="78">
        <v>44593</v>
      </c>
      <c r="J16" s="77">
        <v>44910</v>
      </c>
      <c r="K16" s="14" t="s">
        <v>288</v>
      </c>
      <c r="L16" s="87" t="s">
        <v>342</v>
      </c>
      <c r="M16" s="88">
        <v>1</v>
      </c>
      <c r="N16" s="87" t="s">
        <v>366</v>
      </c>
    </row>
    <row r="17" spans="1:14" ht="120" x14ac:dyDescent="0.25">
      <c r="A17" s="14">
        <v>12</v>
      </c>
      <c r="B17" s="16" t="s">
        <v>282</v>
      </c>
      <c r="C17" s="79" t="s">
        <v>297</v>
      </c>
      <c r="D17" s="14" t="s">
        <v>252</v>
      </c>
      <c r="E17" s="16" t="s">
        <v>284</v>
      </c>
      <c r="F17" s="16" t="s">
        <v>298</v>
      </c>
      <c r="G17" s="16" t="s">
        <v>299</v>
      </c>
      <c r="H17" s="15" t="s">
        <v>300</v>
      </c>
      <c r="I17" s="17">
        <v>44413</v>
      </c>
      <c r="J17" s="17">
        <v>44483</v>
      </c>
      <c r="K17" s="16" t="s">
        <v>301</v>
      </c>
      <c r="L17" s="87" t="s">
        <v>343</v>
      </c>
      <c r="M17" s="86">
        <v>1</v>
      </c>
      <c r="N17" s="87" t="s">
        <v>366</v>
      </c>
    </row>
    <row r="18" spans="1:14" ht="105" x14ac:dyDescent="0.25">
      <c r="A18" s="14">
        <v>13</v>
      </c>
      <c r="B18" s="16" t="s">
        <v>282</v>
      </c>
      <c r="C18" s="79" t="s">
        <v>297</v>
      </c>
      <c r="D18" s="14" t="s">
        <v>252</v>
      </c>
      <c r="E18" s="16" t="s">
        <v>284</v>
      </c>
      <c r="F18" s="80" t="s">
        <v>302</v>
      </c>
      <c r="G18" s="16" t="s">
        <v>303</v>
      </c>
      <c r="H18" s="15" t="s">
        <v>304</v>
      </c>
      <c r="I18" s="76">
        <v>44593</v>
      </c>
      <c r="J18" s="77">
        <v>44895</v>
      </c>
      <c r="K18" s="14" t="s">
        <v>288</v>
      </c>
      <c r="L18" s="87" t="s">
        <v>344</v>
      </c>
      <c r="M18" s="86">
        <v>1</v>
      </c>
      <c r="N18" s="87" t="s">
        <v>366</v>
      </c>
    </row>
    <row r="19" spans="1:14" ht="105" x14ac:dyDescent="0.25">
      <c r="A19" s="14">
        <v>14</v>
      </c>
      <c r="B19" s="16" t="s">
        <v>282</v>
      </c>
      <c r="C19" s="79" t="s">
        <v>297</v>
      </c>
      <c r="D19" s="14" t="s">
        <v>252</v>
      </c>
      <c r="E19" s="16" t="s">
        <v>284</v>
      </c>
      <c r="F19" s="80" t="s">
        <v>305</v>
      </c>
      <c r="G19" s="16" t="s">
        <v>306</v>
      </c>
      <c r="H19" s="15" t="s">
        <v>304</v>
      </c>
      <c r="I19" s="76">
        <v>44593</v>
      </c>
      <c r="J19" s="77">
        <v>44895</v>
      </c>
      <c r="K19" s="14" t="s">
        <v>288</v>
      </c>
      <c r="L19" s="87" t="s">
        <v>345</v>
      </c>
      <c r="M19" s="89" t="s">
        <v>346</v>
      </c>
      <c r="N19" s="87" t="s">
        <v>366</v>
      </c>
    </row>
    <row r="20" spans="1:14" ht="150" x14ac:dyDescent="0.25">
      <c r="A20" s="14">
        <v>15</v>
      </c>
      <c r="B20" s="16" t="s">
        <v>282</v>
      </c>
      <c r="C20" s="79" t="s">
        <v>297</v>
      </c>
      <c r="D20" s="14" t="s">
        <v>252</v>
      </c>
      <c r="E20" s="16" t="s">
        <v>284</v>
      </c>
      <c r="F20" s="81" t="s">
        <v>307</v>
      </c>
      <c r="G20" s="16" t="s">
        <v>308</v>
      </c>
      <c r="H20" s="15" t="s">
        <v>300</v>
      </c>
      <c r="I20" s="17">
        <v>44413</v>
      </c>
      <c r="J20" s="17">
        <v>44925</v>
      </c>
      <c r="K20" s="16" t="s">
        <v>301</v>
      </c>
      <c r="L20" s="87" t="s">
        <v>347</v>
      </c>
      <c r="M20" s="88">
        <v>1</v>
      </c>
      <c r="N20" s="87" t="s">
        <v>366</v>
      </c>
    </row>
    <row r="21" spans="1:14" ht="83.25" customHeight="1" x14ac:dyDescent="0.25">
      <c r="A21" s="14">
        <v>16</v>
      </c>
      <c r="B21" s="16" t="s">
        <v>282</v>
      </c>
      <c r="C21" s="79" t="s">
        <v>297</v>
      </c>
      <c r="D21" s="14" t="s">
        <v>252</v>
      </c>
      <c r="E21" s="16" t="s">
        <v>284</v>
      </c>
      <c r="F21" s="81" t="s">
        <v>309</v>
      </c>
      <c r="G21" s="16" t="s">
        <v>310</v>
      </c>
      <c r="H21" s="15" t="s">
        <v>300</v>
      </c>
      <c r="I21" s="17">
        <v>44413</v>
      </c>
      <c r="J21" s="17">
        <v>44925</v>
      </c>
      <c r="K21" s="14" t="s">
        <v>288</v>
      </c>
      <c r="L21" s="87" t="s">
        <v>348</v>
      </c>
      <c r="M21" s="88">
        <v>1</v>
      </c>
      <c r="N21" s="87" t="s">
        <v>366</v>
      </c>
    </row>
    <row r="22" spans="1:14" ht="83.25" customHeight="1" x14ac:dyDescent="0.25">
      <c r="A22" s="14">
        <v>17</v>
      </c>
      <c r="B22" s="16" t="s">
        <v>282</v>
      </c>
      <c r="C22" s="82" t="s">
        <v>429</v>
      </c>
      <c r="D22" s="14" t="s">
        <v>252</v>
      </c>
      <c r="E22" s="16" t="s">
        <v>284</v>
      </c>
      <c r="F22" s="75" t="s">
        <v>311</v>
      </c>
      <c r="G22" s="16" t="s">
        <v>312</v>
      </c>
      <c r="H22" s="15" t="s">
        <v>304</v>
      </c>
      <c r="I22" s="76">
        <v>44593</v>
      </c>
      <c r="J22" s="77">
        <v>44895</v>
      </c>
      <c r="K22" s="14" t="s">
        <v>288</v>
      </c>
      <c r="L22" s="87" t="s">
        <v>349</v>
      </c>
      <c r="M22" s="86">
        <v>1</v>
      </c>
      <c r="N22" s="87" t="s">
        <v>366</v>
      </c>
    </row>
    <row r="23" spans="1:14" ht="83.25" customHeight="1" x14ac:dyDescent="0.25">
      <c r="A23" s="14">
        <v>18</v>
      </c>
      <c r="B23" s="16" t="s">
        <v>282</v>
      </c>
      <c r="C23" s="82" t="s">
        <v>429</v>
      </c>
      <c r="D23" s="14" t="s">
        <v>252</v>
      </c>
      <c r="E23" s="16" t="s">
        <v>284</v>
      </c>
      <c r="F23" s="83" t="s">
        <v>313</v>
      </c>
      <c r="G23" s="16" t="s">
        <v>314</v>
      </c>
      <c r="H23" s="15" t="s">
        <v>300</v>
      </c>
      <c r="I23" s="76">
        <v>44593</v>
      </c>
      <c r="J23" s="77">
        <v>44895</v>
      </c>
      <c r="K23" s="14" t="s">
        <v>288</v>
      </c>
      <c r="L23" s="87" t="s">
        <v>350</v>
      </c>
      <c r="M23" s="88">
        <v>1</v>
      </c>
      <c r="N23" s="87" t="s">
        <v>366</v>
      </c>
    </row>
    <row r="24" spans="1:14" ht="83.25" customHeight="1" x14ac:dyDescent="0.25">
      <c r="A24" s="14">
        <v>19</v>
      </c>
      <c r="B24" s="16" t="s">
        <v>282</v>
      </c>
      <c r="C24" s="82" t="s">
        <v>429</v>
      </c>
      <c r="D24" s="14" t="s">
        <v>252</v>
      </c>
      <c r="E24" s="16" t="s">
        <v>284</v>
      </c>
      <c r="F24" s="75" t="s">
        <v>315</v>
      </c>
      <c r="G24" s="16" t="s">
        <v>316</v>
      </c>
      <c r="H24" s="15" t="s">
        <v>317</v>
      </c>
      <c r="I24" s="78">
        <v>44562</v>
      </c>
      <c r="J24" s="77">
        <v>44895</v>
      </c>
      <c r="K24" s="14" t="s">
        <v>288</v>
      </c>
      <c r="L24" s="87" t="s">
        <v>351</v>
      </c>
      <c r="M24" s="89" t="s">
        <v>346</v>
      </c>
      <c r="N24" s="87" t="s">
        <v>367</v>
      </c>
    </row>
    <row r="25" spans="1:14" ht="83.25" customHeight="1" x14ac:dyDescent="0.25">
      <c r="A25" s="14">
        <v>20</v>
      </c>
      <c r="B25" s="16" t="s">
        <v>282</v>
      </c>
      <c r="C25" s="82" t="s">
        <v>429</v>
      </c>
      <c r="D25" s="14" t="s">
        <v>252</v>
      </c>
      <c r="E25" s="16" t="s">
        <v>284</v>
      </c>
      <c r="F25" s="75" t="s">
        <v>318</v>
      </c>
      <c r="G25" s="16" t="s">
        <v>319</v>
      </c>
      <c r="H25" s="15" t="s">
        <v>300</v>
      </c>
      <c r="I25" s="76">
        <v>44593</v>
      </c>
      <c r="J25" s="77">
        <v>44895</v>
      </c>
      <c r="K25" s="14" t="s">
        <v>288</v>
      </c>
      <c r="L25" s="87" t="s">
        <v>352</v>
      </c>
      <c r="M25" s="86">
        <v>1</v>
      </c>
      <c r="N25" s="87" t="s">
        <v>366</v>
      </c>
    </row>
    <row r="26" spans="1:14" ht="83.25" customHeight="1" x14ac:dyDescent="0.25">
      <c r="A26" s="14">
        <v>21</v>
      </c>
      <c r="B26" s="16" t="s">
        <v>282</v>
      </c>
      <c r="C26" s="82" t="s">
        <v>429</v>
      </c>
      <c r="D26" s="14" t="s">
        <v>252</v>
      </c>
      <c r="E26" s="16" t="s">
        <v>284</v>
      </c>
      <c r="F26" s="75" t="s">
        <v>320</v>
      </c>
      <c r="G26" s="16" t="s">
        <v>321</v>
      </c>
      <c r="H26" s="15" t="s">
        <v>300</v>
      </c>
      <c r="I26" s="78">
        <v>44562</v>
      </c>
      <c r="J26" s="77">
        <v>44895</v>
      </c>
      <c r="K26" s="14" t="s">
        <v>288</v>
      </c>
      <c r="L26" s="87" t="s">
        <v>353</v>
      </c>
      <c r="M26" s="86">
        <v>1</v>
      </c>
      <c r="N26" s="87" t="s">
        <v>366</v>
      </c>
    </row>
    <row r="27" spans="1:14" ht="83.25" customHeight="1" x14ac:dyDescent="0.25">
      <c r="A27" s="14">
        <v>22</v>
      </c>
      <c r="B27" s="16" t="s">
        <v>282</v>
      </c>
      <c r="C27" s="82" t="s">
        <v>429</v>
      </c>
      <c r="D27" s="14" t="s">
        <v>252</v>
      </c>
      <c r="E27" s="16" t="s">
        <v>284</v>
      </c>
      <c r="F27" s="75" t="s">
        <v>322</v>
      </c>
      <c r="G27" s="16" t="s">
        <v>323</v>
      </c>
      <c r="H27" s="15" t="s">
        <v>300</v>
      </c>
      <c r="I27" s="76">
        <v>44593</v>
      </c>
      <c r="J27" s="77">
        <v>44895</v>
      </c>
      <c r="K27" s="14" t="s">
        <v>288</v>
      </c>
      <c r="L27" s="87" t="s">
        <v>354</v>
      </c>
      <c r="M27" s="86">
        <v>1</v>
      </c>
      <c r="N27" s="87" t="s">
        <v>366</v>
      </c>
    </row>
    <row r="28" spans="1:14" ht="83.25" customHeight="1" x14ac:dyDescent="0.25">
      <c r="A28" s="14">
        <v>23</v>
      </c>
      <c r="B28" s="16" t="s">
        <v>282</v>
      </c>
      <c r="C28" s="82" t="s">
        <v>429</v>
      </c>
      <c r="D28" s="14" t="s">
        <v>252</v>
      </c>
      <c r="E28" s="16" t="s">
        <v>284</v>
      </c>
      <c r="F28" s="75" t="s">
        <v>324</v>
      </c>
      <c r="G28" s="16" t="s">
        <v>325</v>
      </c>
      <c r="H28" s="15" t="s">
        <v>300</v>
      </c>
      <c r="I28" s="76">
        <v>44593</v>
      </c>
      <c r="J28" s="77">
        <v>44910</v>
      </c>
      <c r="K28" s="14" t="s">
        <v>288</v>
      </c>
      <c r="L28" s="87" t="s">
        <v>355</v>
      </c>
      <c r="M28" s="86">
        <v>1</v>
      </c>
      <c r="N28" s="87" t="s">
        <v>366</v>
      </c>
    </row>
    <row r="29" spans="1:14" ht="174" customHeight="1" x14ac:dyDescent="0.25">
      <c r="A29" s="14">
        <v>24</v>
      </c>
      <c r="B29" s="19" t="s">
        <v>326</v>
      </c>
      <c r="C29" s="19" t="s">
        <v>327</v>
      </c>
      <c r="D29" s="14" t="s">
        <v>252</v>
      </c>
      <c r="E29" s="19" t="s">
        <v>328</v>
      </c>
      <c r="F29" s="19" t="s">
        <v>329</v>
      </c>
      <c r="G29" s="19" t="s">
        <v>330</v>
      </c>
      <c r="H29" s="19" t="s">
        <v>331</v>
      </c>
      <c r="I29" s="84" t="s">
        <v>332</v>
      </c>
      <c r="J29" s="19" t="s">
        <v>333</v>
      </c>
      <c r="K29" s="18" t="s">
        <v>199</v>
      </c>
      <c r="L29" s="87" t="s">
        <v>358</v>
      </c>
      <c r="M29" s="86">
        <v>1</v>
      </c>
      <c r="N29" s="87" t="s">
        <v>367</v>
      </c>
    </row>
    <row r="30" spans="1:14" ht="118.15" customHeight="1" x14ac:dyDescent="0.25">
      <c r="A30" s="14">
        <v>25</v>
      </c>
      <c r="B30" s="19" t="s">
        <v>266</v>
      </c>
      <c r="C30" s="19" t="s">
        <v>334</v>
      </c>
      <c r="D30" s="14" t="s">
        <v>252</v>
      </c>
      <c r="E30" s="19" t="s">
        <v>328</v>
      </c>
      <c r="F30" s="19" t="s">
        <v>335</v>
      </c>
      <c r="G30" s="19" t="s">
        <v>336</v>
      </c>
      <c r="H30" s="19" t="s">
        <v>337</v>
      </c>
      <c r="I30" s="18" t="s">
        <v>338</v>
      </c>
      <c r="J30" s="84" t="s">
        <v>333</v>
      </c>
      <c r="K30" s="18" t="s">
        <v>57</v>
      </c>
      <c r="L30" s="87" t="s">
        <v>359</v>
      </c>
      <c r="M30" s="86">
        <v>1</v>
      </c>
      <c r="N30" s="87" t="s">
        <v>367</v>
      </c>
    </row>
    <row r="31" spans="1:14" ht="15.75" customHeight="1" x14ac:dyDescent="0.25">
      <c r="A31" s="12"/>
      <c r="B31" s="12"/>
      <c r="C31" s="12"/>
      <c r="D31" s="12"/>
      <c r="E31" s="12"/>
      <c r="F31" s="12"/>
      <c r="G31" s="12"/>
      <c r="H31" s="12"/>
      <c r="I31" s="12"/>
      <c r="J31" s="12"/>
      <c r="K31" s="12"/>
      <c r="L31" s="18"/>
      <c r="M31" s="12"/>
      <c r="N31" s="12"/>
    </row>
    <row r="32" spans="1:14" ht="15.75" customHeight="1" x14ac:dyDescent="0.25">
      <c r="A32" s="12"/>
      <c r="B32" s="12"/>
      <c r="C32" s="12"/>
      <c r="D32" s="12"/>
      <c r="E32" s="12"/>
      <c r="F32" s="12"/>
      <c r="G32" s="12"/>
      <c r="H32" s="12"/>
      <c r="I32" s="12"/>
      <c r="J32" s="12"/>
      <c r="K32" s="12"/>
      <c r="L32" s="18"/>
      <c r="M32" s="12"/>
      <c r="N32" s="12"/>
    </row>
    <row r="33" spans="1:14" ht="15.75" customHeight="1" x14ac:dyDescent="0.25">
      <c r="A33" s="12"/>
      <c r="B33" s="12"/>
      <c r="C33" s="12"/>
      <c r="D33" s="12"/>
      <c r="E33" s="12"/>
      <c r="F33" s="12"/>
      <c r="G33" s="12"/>
      <c r="H33" s="12"/>
      <c r="I33" s="12"/>
      <c r="J33" s="12"/>
      <c r="K33" s="12"/>
      <c r="L33" s="18"/>
      <c r="M33" s="12"/>
      <c r="N33" s="12"/>
    </row>
    <row r="34" spans="1:14" ht="15.75" customHeight="1" x14ac:dyDescent="0.25">
      <c r="A34" s="12"/>
      <c r="B34" s="12"/>
      <c r="C34" s="12"/>
      <c r="D34" s="12"/>
      <c r="E34" s="12"/>
      <c r="F34" s="12"/>
      <c r="G34" s="12"/>
      <c r="H34" s="12"/>
      <c r="I34" s="12"/>
      <c r="J34" s="12"/>
      <c r="K34" s="12"/>
      <c r="L34" s="18"/>
      <c r="M34" s="12"/>
      <c r="N34" s="12"/>
    </row>
    <row r="35" spans="1:14" ht="15.75" customHeight="1" x14ac:dyDescent="0.25">
      <c r="A35" s="12"/>
      <c r="B35" s="12"/>
      <c r="C35" s="12"/>
      <c r="D35" s="12"/>
      <c r="E35" s="12"/>
      <c r="F35" s="12"/>
      <c r="G35" s="12"/>
      <c r="H35" s="12"/>
      <c r="I35" s="12"/>
      <c r="J35" s="12"/>
      <c r="K35" s="12"/>
      <c r="L35" s="18"/>
      <c r="M35" s="12"/>
      <c r="N35" s="12"/>
    </row>
    <row r="36" spans="1:14" ht="15.75" customHeight="1" x14ac:dyDescent="0.25"/>
    <row r="37" spans="1:14" ht="15.75" customHeight="1" x14ac:dyDescent="0.25"/>
    <row r="38" spans="1:14" ht="15.75" customHeight="1" x14ac:dyDescent="0.25"/>
    <row r="39" spans="1:14" ht="15.75" customHeight="1" x14ac:dyDescent="0.25"/>
    <row r="40" spans="1:14" ht="15.75" customHeight="1" x14ac:dyDescent="0.25"/>
    <row r="41" spans="1:14" ht="15.75" customHeight="1" x14ac:dyDescent="0.25"/>
    <row r="42" spans="1:14" ht="15.75" customHeight="1" x14ac:dyDescent="0.25"/>
    <row r="43" spans="1:14" ht="15.75" customHeight="1" x14ac:dyDescent="0.25"/>
    <row r="44" spans="1:14" ht="15.75" customHeight="1" x14ac:dyDescent="0.25"/>
    <row r="45" spans="1:14" ht="15.75" customHeight="1" x14ac:dyDescent="0.25"/>
    <row r="46" spans="1:14" ht="15.75" customHeight="1" x14ac:dyDescent="0.25"/>
    <row r="47" spans="1:14" ht="15.75" customHeight="1" x14ac:dyDescent="0.25"/>
    <row r="48" spans="1: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5">
    <mergeCell ref="K4:K5"/>
    <mergeCell ref="L4:M4"/>
    <mergeCell ref="N4:N5"/>
    <mergeCell ref="A1:B2"/>
    <mergeCell ref="C1:L2"/>
    <mergeCell ref="A4:A5"/>
    <mergeCell ref="B4:B5"/>
    <mergeCell ref="C4:C5"/>
    <mergeCell ref="D4:D5"/>
    <mergeCell ref="E4:E5"/>
    <mergeCell ref="F4:F5"/>
    <mergeCell ref="G4:G5"/>
    <mergeCell ref="H4:H5"/>
    <mergeCell ref="I4:I5"/>
    <mergeCell ref="J4:J5"/>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Riesgos</vt:lpstr>
      <vt:lpstr>Oportunidades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2022-09-12T18:03:39Z</dcterms:created>
  <dcterms:modified xsi:type="dcterms:W3CDTF">2023-04-26T21:29:38Z</dcterms:modified>
</cp:coreProperties>
</file>